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julian_macbookair/Desktop/"/>
    </mc:Choice>
  </mc:AlternateContent>
  <xr:revisionPtr revIDLastSave="0" documentId="13_ncr:1_{174D5A99-59AB-5E4D-B25A-14C89CCBEEF3}" xr6:coauthVersionLast="45" xr6:coauthVersionMax="45" xr10:uidLastSave="{00000000-0000-0000-0000-000000000000}"/>
  <bookViews>
    <workbookView xWindow="0" yWindow="460" windowWidth="28800" windowHeight="16420" xr2:uid="{00000000-000D-0000-FFFF-FFFF00000000}"/>
  </bookViews>
  <sheets>
    <sheet name="Inversión_Inicial" sheetId="5" r:id="rId1"/>
    <sheet name="Costos_Operativos" sheetId="4" r:id="rId2"/>
    <sheet name="Punto_Equilibrio" sheetId="3" r:id="rId3"/>
    <sheet name="Graficar Punto de Equilibrio" sheetId="7" r:id="rId4"/>
    <sheet name="Presupuesto de Ventas" sheetId="1" r:id="rId5"/>
    <sheet name="Presupuesto Integral" sheetId="2" r:id="rId6"/>
    <sheet name="Evaluación_Financiera" sheetId="6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3" i="7" l="1"/>
  <c r="C182" i="7"/>
  <c r="B182" i="7"/>
  <c r="C181" i="7"/>
  <c r="C180" i="7"/>
  <c r="B180" i="7"/>
  <c r="C179" i="7"/>
  <c r="C178" i="7"/>
  <c r="B178" i="7"/>
  <c r="C177" i="7"/>
  <c r="C176" i="7"/>
  <c r="B176" i="7"/>
  <c r="C175" i="7"/>
  <c r="C174" i="7"/>
  <c r="B174" i="7"/>
  <c r="C173" i="7"/>
  <c r="C172" i="7"/>
  <c r="B172" i="7"/>
  <c r="C171" i="7"/>
  <c r="C170" i="7"/>
  <c r="B170" i="7"/>
  <c r="C169" i="7"/>
  <c r="C168" i="7"/>
  <c r="B168" i="7"/>
  <c r="C167" i="7"/>
  <c r="C166" i="7"/>
  <c r="B166" i="7"/>
  <c r="C165" i="7"/>
  <c r="C164" i="7"/>
  <c r="B164" i="7"/>
  <c r="C163" i="7"/>
  <c r="C162" i="7"/>
  <c r="B162" i="7"/>
  <c r="C161" i="7"/>
  <c r="C160" i="7"/>
  <c r="B160" i="7"/>
  <c r="C159" i="7"/>
  <c r="C158" i="7"/>
  <c r="B158" i="7"/>
  <c r="C157" i="7"/>
  <c r="C156" i="7"/>
  <c r="B156" i="7"/>
  <c r="C155" i="7"/>
  <c r="C154" i="7"/>
  <c r="B154" i="7"/>
  <c r="C153" i="7"/>
  <c r="C152" i="7"/>
  <c r="B152" i="7"/>
  <c r="C151" i="7"/>
  <c r="C150" i="7"/>
  <c r="B150" i="7"/>
  <c r="C149" i="7"/>
  <c r="C148" i="7"/>
  <c r="B148" i="7"/>
  <c r="C147" i="7"/>
  <c r="C146" i="7"/>
  <c r="B146" i="7"/>
  <c r="C145" i="7"/>
  <c r="C144" i="7"/>
  <c r="B144" i="7"/>
  <c r="C143" i="7"/>
  <c r="C142" i="7"/>
  <c r="B142" i="7"/>
  <c r="C141" i="7"/>
  <c r="C140" i="7"/>
  <c r="B140" i="7"/>
  <c r="C139" i="7"/>
  <c r="C138" i="7"/>
  <c r="B138" i="7"/>
  <c r="C137" i="7"/>
  <c r="C136" i="7"/>
  <c r="B136" i="7"/>
  <c r="C135" i="7"/>
  <c r="C134" i="7"/>
  <c r="B134" i="7"/>
  <c r="C133" i="7"/>
  <c r="C132" i="7"/>
  <c r="B132" i="7"/>
  <c r="C131" i="7"/>
  <c r="C130" i="7"/>
  <c r="B130" i="7"/>
  <c r="C129" i="7"/>
  <c r="C128" i="7"/>
  <c r="B128" i="7"/>
  <c r="C127" i="7"/>
  <c r="C126" i="7"/>
  <c r="B126" i="7"/>
  <c r="C125" i="7"/>
  <c r="C124" i="7"/>
  <c r="B124" i="7"/>
  <c r="C123" i="7"/>
  <c r="C122" i="7"/>
  <c r="B122" i="7"/>
  <c r="C121" i="7"/>
  <c r="C120" i="7"/>
  <c r="B120" i="7"/>
  <c r="C119" i="7"/>
  <c r="C118" i="7"/>
  <c r="B118" i="7"/>
  <c r="C117" i="7"/>
  <c r="C116" i="7"/>
  <c r="B116" i="7"/>
  <c r="C115" i="7"/>
  <c r="C114" i="7"/>
  <c r="B114" i="7"/>
  <c r="C113" i="7"/>
  <c r="C112" i="7"/>
  <c r="B112" i="7"/>
  <c r="C111" i="7"/>
  <c r="C110" i="7"/>
  <c r="B110" i="7"/>
  <c r="C109" i="7"/>
  <c r="C108" i="7"/>
  <c r="B108" i="7"/>
  <c r="C107" i="7"/>
  <c r="C106" i="7"/>
  <c r="B106" i="7"/>
  <c r="C105" i="7"/>
  <c r="C104" i="7"/>
  <c r="B104" i="7"/>
  <c r="C103" i="7"/>
  <c r="C102" i="7"/>
  <c r="B102" i="7"/>
  <c r="C101" i="7"/>
  <c r="C100" i="7"/>
  <c r="B100" i="7"/>
  <c r="C99" i="7"/>
  <c r="C98" i="7"/>
  <c r="B98" i="7"/>
  <c r="C97" i="7"/>
  <c r="C96" i="7"/>
  <c r="B96" i="7"/>
  <c r="C95" i="7"/>
  <c r="C94" i="7"/>
  <c r="B94" i="7"/>
  <c r="C93" i="7"/>
  <c r="C92" i="7"/>
  <c r="B92" i="7"/>
  <c r="C91" i="7"/>
  <c r="C90" i="7"/>
  <c r="B90" i="7"/>
  <c r="C89" i="7"/>
  <c r="C88" i="7"/>
  <c r="B88" i="7"/>
  <c r="C87" i="7"/>
  <c r="C86" i="7"/>
  <c r="B86" i="7"/>
  <c r="C85" i="7"/>
  <c r="C84" i="7"/>
  <c r="B84" i="7"/>
  <c r="C83" i="7"/>
  <c r="C82" i="7"/>
  <c r="B82" i="7"/>
  <c r="C81" i="7"/>
  <c r="C80" i="7"/>
  <c r="B80" i="7"/>
  <c r="C79" i="7"/>
  <c r="C78" i="7"/>
  <c r="B78" i="7"/>
  <c r="C77" i="7"/>
  <c r="C76" i="7"/>
  <c r="B76" i="7"/>
  <c r="C75" i="7"/>
  <c r="C74" i="7"/>
  <c r="B74" i="7"/>
  <c r="C73" i="7"/>
  <c r="C72" i="7"/>
  <c r="B72" i="7"/>
  <c r="C71" i="7"/>
  <c r="C70" i="7"/>
  <c r="B70" i="7"/>
  <c r="C69" i="7"/>
  <c r="C68" i="7"/>
  <c r="B68" i="7"/>
  <c r="C67" i="7"/>
  <c r="C66" i="7"/>
  <c r="B66" i="7"/>
  <c r="C65" i="7"/>
  <c r="C64" i="7"/>
  <c r="B64" i="7"/>
  <c r="C63" i="7"/>
  <c r="C62" i="7"/>
  <c r="B62" i="7"/>
  <c r="C61" i="7"/>
  <c r="C60" i="7"/>
  <c r="B60" i="7"/>
  <c r="C59" i="7"/>
  <c r="C58" i="7"/>
  <c r="B58" i="7"/>
  <c r="C57" i="7"/>
  <c r="C56" i="7"/>
  <c r="B56" i="7"/>
  <c r="C55" i="7"/>
  <c r="C54" i="7"/>
  <c r="B54" i="7"/>
  <c r="C53" i="7"/>
  <c r="C52" i="7"/>
  <c r="B52" i="7"/>
  <c r="C51" i="7"/>
  <c r="C50" i="7"/>
  <c r="B50" i="7"/>
  <c r="C49" i="7"/>
  <c r="C48" i="7"/>
  <c r="B48" i="7"/>
  <c r="C47" i="7"/>
  <c r="C46" i="7"/>
  <c r="B46" i="7"/>
  <c r="C45" i="7"/>
  <c r="C44" i="7"/>
  <c r="B44" i="7"/>
  <c r="C43" i="7"/>
  <c r="C42" i="7"/>
  <c r="B42" i="7"/>
  <c r="C41" i="7"/>
  <c r="C40" i="7"/>
  <c r="B40" i="7"/>
  <c r="C39" i="7"/>
  <c r="C38" i="7"/>
  <c r="B38" i="7"/>
  <c r="C37" i="7"/>
  <c r="C36" i="7"/>
  <c r="B36" i="7"/>
  <c r="C35" i="7"/>
  <c r="C34" i="7"/>
  <c r="B34" i="7"/>
  <c r="C33" i="7"/>
  <c r="C32" i="7"/>
  <c r="B32" i="7"/>
  <c r="C31" i="7"/>
  <c r="C30" i="7"/>
  <c r="B30" i="7"/>
  <c r="C29" i="7"/>
  <c r="C28" i="7"/>
  <c r="B28" i="7"/>
  <c r="C27" i="7"/>
  <c r="B20" i="7"/>
  <c r="B13" i="7"/>
  <c r="B183" i="7" s="1"/>
  <c r="E11" i="7" l="1"/>
  <c r="E14" i="7" s="1"/>
  <c r="B27" i="7"/>
  <c r="B29" i="7"/>
  <c r="B31" i="7"/>
  <c r="B33" i="7"/>
  <c r="B35" i="7"/>
  <c r="B37" i="7"/>
  <c r="B39" i="7"/>
  <c r="B41" i="7"/>
  <c r="B43" i="7"/>
  <c r="B45" i="7"/>
  <c r="B47" i="7"/>
  <c r="B49" i="7"/>
  <c r="B51" i="7"/>
  <c r="B53" i="7"/>
  <c r="B55" i="7"/>
  <c r="B57" i="7"/>
  <c r="B59" i="7"/>
  <c r="B61" i="7"/>
  <c r="B63" i="7"/>
  <c r="B65" i="7"/>
  <c r="B67" i="7"/>
  <c r="B69" i="7"/>
  <c r="B71" i="7"/>
  <c r="B73" i="7"/>
  <c r="B75" i="7"/>
  <c r="B77" i="7"/>
  <c r="B79" i="7"/>
  <c r="B81" i="7"/>
  <c r="B83" i="7"/>
  <c r="B85" i="7"/>
  <c r="B87" i="7"/>
  <c r="B89" i="7"/>
  <c r="B91" i="7"/>
  <c r="B93" i="7"/>
  <c r="B95" i="7"/>
  <c r="B97" i="7"/>
  <c r="B99" i="7"/>
  <c r="B101" i="7"/>
  <c r="B103" i="7"/>
  <c r="B105" i="7"/>
  <c r="B107" i="7"/>
  <c r="B109" i="7"/>
  <c r="B111" i="7"/>
  <c r="B113" i="7"/>
  <c r="B115" i="7"/>
  <c r="B117" i="7"/>
  <c r="B119" i="7"/>
  <c r="B121" i="7"/>
  <c r="B123" i="7"/>
  <c r="B125" i="7"/>
  <c r="B127" i="7"/>
  <c r="B129" i="7"/>
  <c r="B131" i="7"/>
  <c r="B133" i="7"/>
  <c r="B135" i="7"/>
  <c r="B137" i="7"/>
  <c r="B139" i="7"/>
  <c r="B141" i="7"/>
  <c r="B143" i="7"/>
  <c r="B145" i="7"/>
  <c r="B147" i="7"/>
  <c r="B149" i="7"/>
  <c r="B151" i="7"/>
  <c r="B153" i="7"/>
  <c r="B155" i="7"/>
  <c r="B157" i="7"/>
  <c r="B159" i="7"/>
  <c r="B161" i="7"/>
  <c r="B163" i="7"/>
  <c r="B165" i="7"/>
  <c r="B167" i="7"/>
  <c r="B169" i="7"/>
  <c r="B171" i="7"/>
  <c r="B173" i="7"/>
  <c r="B175" i="7"/>
  <c r="B177" i="7"/>
  <c r="B179" i="7"/>
  <c r="B181" i="7"/>
  <c r="E21" i="5" l="1"/>
  <c r="C9" i="6" s="1"/>
  <c r="E17" i="1"/>
  <c r="E19" i="1"/>
  <c r="E20" i="1"/>
  <c r="H20" i="1" l="1"/>
  <c r="L20" i="1"/>
  <c r="N20" i="1"/>
  <c r="G21" i="1"/>
  <c r="H21" i="1"/>
  <c r="I21" i="1"/>
  <c r="J21" i="1"/>
  <c r="K21" i="1"/>
  <c r="L21" i="1"/>
  <c r="M21" i="1"/>
  <c r="N21" i="1"/>
  <c r="E21" i="1"/>
  <c r="D20" i="1"/>
  <c r="D21" i="1"/>
  <c r="C21" i="1"/>
  <c r="F19" i="1"/>
  <c r="G19" i="1"/>
  <c r="H19" i="1"/>
  <c r="I19" i="1"/>
  <c r="J19" i="1"/>
  <c r="K19" i="1"/>
  <c r="L19" i="1"/>
  <c r="M19" i="1"/>
  <c r="N19" i="1"/>
  <c r="K20" i="1"/>
  <c r="F21" i="1"/>
  <c r="D19" i="1"/>
  <c r="C19" i="1"/>
  <c r="G20" i="1" l="1"/>
  <c r="J20" i="1"/>
  <c r="J22" i="1" s="1"/>
  <c r="J16" i="2" s="1"/>
  <c r="F20" i="1"/>
  <c r="F22" i="1" s="1"/>
  <c r="F16" i="2" s="1"/>
  <c r="C20" i="1"/>
  <c r="C22" i="1" s="1"/>
  <c r="C16" i="2" s="1"/>
  <c r="N22" i="1"/>
  <c r="N16" i="2" s="1"/>
  <c r="I20" i="1"/>
  <c r="I22" i="1" s="1"/>
  <c r="I16" i="2" s="1"/>
  <c r="M20" i="1"/>
  <c r="M22" i="1" s="1"/>
  <c r="M16" i="2" s="1"/>
  <c r="K22" i="1"/>
  <c r="K16" i="2" s="1"/>
  <c r="G22" i="1"/>
  <c r="G16" i="2" s="1"/>
  <c r="L22" i="1"/>
  <c r="L16" i="2" s="1"/>
  <c r="H22" i="1"/>
  <c r="H16" i="2" s="1"/>
  <c r="E22" i="1"/>
  <c r="E16" i="2" s="1"/>
  <c r="O21" i="1"/>
  <c r="O19" i="1"/>
  <c r="D22" i="1"/>
  <c r="D16" i="2" s="1"/>
  <c r="D21" i="2"/>
  <c r="E21" i="2"/>
  <c r="F21" i="2"/>
  <c r="G21" i="2"/>
  <c r="H21" i="2"/>
  <c r="I21" i="2"/>
  <c r="J21" i="2"/>
  <c r="K21" i="2"/>
  <c r="L21" i="2"/>
  <c r="M21" i="2"/>
  <c r="N21" i="2"/>
  <c r="D22" i="2"/>
  <c r="E22" i="2"/>
  <c r="F22" i="2"/>
  <c r="G22" i="2"/>
  <c r="H22" i="2"/>
  <c r="I22" i="2"/>
  <c r="J22" i="2"/>
  <c r="K22" i="2"/>
  <c r="L22" i="2"/>
  <c r="M22" i="2"/>
  <c r="N22" i="2"/>
  <c r="D23" i="2"/>
  <c r="E23" i="2"/>
  <c r="F23" i="2"/>
  <c r="G23" i="2"/>
  <c r="H23" i="2"/>
  <c r="I23" i="2"/>
  <c r="J23" i="2"/>
  <c r="K23" i="2"/>
  <c r="L23" i="2"/>
  <c r="M23" i="2"/>
  <c r="N23" i="2"/>
  <c r="C23" i="2"/>
  <c r="C22" i="2"/>
  <c r="C21" i="2"/>
  <c r="L17" i="4"/>
  <c r="I17" i="4"/>
  <c r="F17" i="4"/>
  <c r="C17" i="4"/>
  <c r="E13" i="3" s="1"/>
  <c r="C24" i="1" l="1"/>
  <c r="E16" i="3"/>
  <c r="H16" i="3" s="1"/>
  <c r="M25" i="1"/>
  <c r="E17" i="3"/>
  <c r="H17" i="3" s="1"/>
  <c r="O22" i="2"/>
  <c r="F25" i="1"/>
  <c r="K25" i="1"/>
  <c r="L25" i="1"/>
  <c r="J25" i="1"/>
  <c r="I25" i="1"/>
  <c r="D24" i="1"/>
  <c r="H24" i="1"/>
  <c r="L24" i="1"/>
  <c r="E24" i="1"/>
  <c r="I24" i="1"/>
  <c r="M24" i="1"/>
  <c r="F24" i="1"/>
  <c r="J24" i="1"/>
  <c r="N24" i="1"/>
  <c r="G24" i="1"/>
  <c r="K24" i="1"/>
  <c r="E25" i="1"/>
  <c r="D25" i="1"/>
  <c r="N25" i="1"/>
  <c r="H25" i="1"/>
  <c r="G25" i="1"/>
  <c r="C25" i="1"/>
  <c r="O20" i="1"/>
  <c r="E18" i="3"/>
  <c r="H18" i="3" s="1"/>
  <c r="F26" i="1"/>
  <c r="J26" i="1"/>
  <c r="N26" i="1"/>
  <c r="H26" i="1"/>
  <c r="M26" i="1"/>
  <c r="G26" i="1"/>
  <c r="K26" i="1"/>
  <c r="L26" i="1"/>
  <c r="I26" i="1"/>
  <c r="C26" i="1"/>
  <c r="D26" i="1"/>
  <c r="E26" i="1"/>
  <c r="O22" i="1"/>
  <c r="F19" i="3"/>
  <c r="I18" i="3" s="1"/>
  <c r="O14" i="1"/>
  <c r="O15" i="1"/>
  <c r="O16" i="1"/>
  <c r="C17" i="1"/>
  <c r="D17" i="1"/>
  <c r="F17" i="1"/>
  <c r="G17" i="1"/>
  <c r="H17" i="1"/>
  <c r="I17" i="1"/>
  <c r="J17" i="1"/>
  <c r="K17" i="1"/>
  <c r="L17" i="1"/>
  <c r="M17" i="1"/>
  <c r="N17" i="1"/>
  <c r="I27" i="1" l="1"/>
  <c r="F27" i="1"/>
  <c r="C27" i="1"/>
  <c r="M27" i="1"/>
  <c r="J27" i="1"/>
  <c r="G27" i="1"/>
  <c r="N27" i="1"/>
  <c r="H27" i="1"/>
  <c r="O25" i="1"/>
  <c r="O24" i="1"/>
  <c r="L27" i="1"/>
  <c r="D27" i="1"/>
  <c r="K27" i="1"/>
  <c r="O26" i="1"/>
  <c r="E27" i="1"/>
  <c r="E17" i="2" s="1"/>
  <c r="E18" i="2" s="1"/>
  <c r="O17" i="1"/>
  <c r="I16" i="3"/>
  <c r="J16" i="3" s="1"/>
  <c r="J18" i="3"/>
  <c r="I17" i="3"/>
  <c r="O27" i="1" l="1"/>
  <c r="I19" i="3"/>
  <c r="J17" i="3"/>
  <c r="J19" i="3" s="1"/>
  <c r="K16" i="3" s="1"/>
  <c r="D27" i="2"/>
  <c r="E27" i="2"/>
  <c r="F27" i="2"/>
  <c r="G27" i="2"/>
  <c r="H27" i="2"/>
  <c r="I27" i="2"/>
  <c r="J27" i="2"/>
  <c r="K27" i="2"/>
  <c r="L27" i="2"/>
  <c r="M27" i="2"/>
  <c r="N27" i="2"/>
  <c r="C27" i="2"/>
  <c r="O26" i="2"/>
  <c r="O24" i="2"/>
  <c r="O23" i="2"/>
  <c r="O21" i="2"/>
  <c r="D17" i="2"/>
  <c r="F17" i="2"/>
  <c r="G17" i="2"/>
  <c r="H17" i="2"/>
  <c r="I17" i="2"/>
  <c r="J17" i="2"/>
  <c r="K17" i="2"/>
  <c r="L17" i="2"/>
  <c r="M17" i="2"/>
  <c r="N17" i="2"/>
  <c r="L18" i="3" l="1"/>
  <c r="L17" i="3"/>
  <c r="L16" i="3"/>
  <c r="K18" i="2"/>
  <c r="K28" i="2" s="1"/>
  <c r="C18" i="6" s="1"/>
  <c r="G18" i="2"/>
  <c r="G28" i="2" s="1"/>
  <c r="C14" i="6" s="1"/>
  <c r="C17" i="2"/>
  <c r="O17" i="2" s="1"/>
  <c r="N18" i="2"/>
  <c r="N28" i="2" s="1"/>
  <c r="C21" i="6" s="1"/>
  <c r="L18" i="2"/>
  <c r="L28" i="2" s="1"/>
  <c r="C19" i="6" s="1"/>
  <c r="J18" i="2"/>
  <c r="J28" i="2" s="1"/>
  <c r="C17" i="6" s="1"/>
  <c r="H18" i="2"/>
  <c r="H28" i="2" s="1"/>
  <c r="C15" i="6" s="1"/>
  <c r="F18" i="2"/>
  <c r="F28" i="2" s="1"/>
  <c r="C13" i="6" s="1"/>
  <c r="D18" i="2"/>
  <c r="D28" i="2" s="1"/>
  <c r="C11" i="6" s="1"/>
  <c r="M18" i="2"/>
  <c r="M28" i="2" s="1"/>
  <c r="C20" i="6" s="1"/>
  <c r="I18" i="2"/>
  <c r="I28" i="2" s="1"/>
  <c r="C16" i="6" s="1"/>
  <c r="E28" i="2"/>
  <c r="C12" i="6" s="1"/>
  <c r="O16" i="2"/>
  <c r="O27" i="2"/>
  <c r="O19" i="2"/>
  <c r="L19" i="3" l="1"/>
  <c r="C18" i="2"/>
  <c r="C28" i="2" s="1"/>
  <c r="O28" i="2" l="1"/>
  <c r="C10" i="6"/>
  <c r="O18" i="2"/>
  <c r="F15" i="6" l="1"/>
  <c r="H1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Julián Montero</author>
  </authors>
  <commentList>
    <comment ref="F16" authorId="0" shapeId="0" xr:uid="{F252630D-7BA3-ED42-A954-E239B81C5DE2}">
      <text>
        <r>
          <rPr>
            <sz val="10"/>
            <color rgb="FF000000"/>
            <rFont val="Tahoma"/>
            <family val="2"/>
          </rPr>
          <t xml:space="preserve">De cada 10 productos que se venderán, cuantos será de A, cuantos de B y cuantos de C.
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Julian Montero</author>
  </authors>
  <commentList>
    <comment ref="B14" authorId="0" shapeId="0" xr:uid="{00000000-0006-0000-0100-000001000000}">
      <text>
        <r>
          <rPr>
            <sz val="9"/>
            <color rgb="FF000000"/>
            <rFont val="Tahoma"/>
            <family val="2"/>
          </rPr>
          <t xml:space="preserve">Ingresar las ventas esperadas para cada producto considerando el efecto estacional.
</t>
        </r>
      </text>
    </comment>
    <comment ref="B24" authorId="0" shapeId="0" xr:uid="{00000000-0006-0000-0100-000002000000}">
      <text>
        <r>
          <rPr>
            <sz val="9"/>
            <color rgb="FF000000"/>
            <rFont val="Tahoma"/>
            <family val="2"/>
          </rPr>
          <t xml:space="preserve">Será igual al costo variable unitario por la cantidad vendida del producto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Julián Montero</author>
  </authors>
  <commentList>
    <comment ref="F9" authorId="0" shapeId="0" xr:uid="{0BDA6242-D610-7843-A68F-F2BC8A108F7E}">
      <text>
        <r>
          <rPr>
            <sz val="14"/>
            <color rgb="FF000000"/>
            <rFont val="Tahoma"/>
            <family val="2"/>
          </rPr>
          <t xml:space="preserve">La Tasa de Interés la determina el inversor en función del costo de oportunidad y el riesgo asociado al proyecto. Representa lo que se espera obtener como mínimo de este proyecto
</t>
        </r>
      </text>
    </comment>
    <comment ref="H9" authorId="0" shapeId="0" xr:uid="{D079BCD0-DFAD-7645-AF26-E7ED9A132590}">
      <text>
        <r>
          <rPr>
            <sz val="10"/>
            <color rgb="FF000000"/>
            <rFont val="Tahoma"/>
            <family val="2"/>
          </rPr>
          <t xml:space="preserve">El costo de oportunidad representa la mejor alternativa que tiene el inversor para asegurar un mínimo de retabilidad
</t>
        </r>
      </text>
    </comment>
  </commentList>
</comments>
</file>

<file path=xl/sharedStrings.xml><?xml version="1.0" encoding="utf-8"?>
<sst xmlns="http://schemas.openxmlformats.org/spreadsheetml/2006/main" count="218" uniqueCount="124">
  <si>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</si>
  <si>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</si>
  <si>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</si>
  <si>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</si>
  <si>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</si>
  <si>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</si>
  <si>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</si>
  <si>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</si>
  <si>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</si>
  <si>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</si>
  <si>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</si>
  <si>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</si>
  <si>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 CV x un.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</si>
  <si>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</si>
  <si>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</si>
  <si>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</si>
  <si>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</si>
  <si>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</si>
  <si>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</si>
  <si>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</si>
  <si>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</si>
  <si>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</si>
  <si>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</si>
  <si>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</si>
  <si>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Ene.</t>
  </si>
  <si>
    <t>Total Anual</t>
  </si>
  <si>
    <t>Ingreso x Ventas</t>
  </si>
  <si>
    <t>CMV</t>
  </si>
  <si>
    <t>Ganancia Bruta</t>
  </si>
  <si>
    <t>Otros Ingresos</t>
  </si>
  <si>
    <t>Salarios</t>
  </si>
  <si>
    <t>I&amp;D</t>
  </si>
  <si>
    <t>otros</t>
  </si>
  <si>
    <t>Total Otros Egresos:</t>
  </si>
  <si>
    <t>Ganancia antes de Imp.</t>
  </si>
  <si>
    <t>Volver al Presupuesto Integral</t>
  </si>
  <si>
    <t>Presupuesto Integral:</t>
  </si>
  <si>
    <t>Costos directos de A</t>
  </si>
  <si>
    <t>Costos directos de B</t>
  </si>
  <si>
    <t>Costos directos de C</t>
  </si>
  <si>
    <t>Servicios</t>
  </si>
  <si>
    <t>Alquileres</t>
  </si>
  <si>
    <t>Producto</t>
  </si>
  <si>
    <t>Precio de venta x unidad</t>
  </si>
  <si>
    <t>Costo Variable x unidad</t>
  </si>
  <si>
    <t>Ventas Estimadas por Prod.</t>
  </si>
  <si>
    <t>Contribución Marginal Unitaria</t>
  </si>
  <si>
    <t>% de Participación en las ventas</t>
  </si>
  <si>
    <t>Contribución Marginal Ponderada</t>
  </si>
  <si>
    <t>Cantidad de Equilibrio General</t>
  </si>
  <si>
    <t>Cantidad de Equilibrio x Prod</t>
  </si>
  <si>
    <t>Prod. A</t>
  </si>
  <si>
    <t>Prod. B</t>
  </si>
  <si>
    <t>Prod. C</t>
  </si>
  <si>
    <t>www.aprendizajeactivo.com.ar</t>
  </si>
  <si>
    <t>Costos Fijos Mensuales</t>
  </si>
  <si>
    <t>Descripción</t>
  </si>
  <si>
    <t>Importe</t>
  </si>
  <si>
    <t>Materias Primas p/u</t>
  </si>
  <si>
    <t xml:space="preserve">Salarios </t>
  </si>
  <si>
    <t>Fuerza motriz p/u</t>
  </si>
  <si>
    <t>Mano de obra p/u</t>
  </si>
  <si>
    <t>Total CF:</t>
  </si>
  <si>
    <t>Total CVxUnidad:</t>
  </si>
  <si>
    <t>Costos Variables x unidad Prod A</t>
  </si>
  <si>
    <t>Costos Variables x unidad Prod B</t>
  </si>
  <si>
    <t>Costos Variables x unidad Prod C</t>
  </si>
  <si>
    <t>Publicidad y Promoción</t>
  </si>
  <si>
    <t>Total unidades Vendidas:</t>
  </si>
  <si>
    <t xml:space="preserve">Costo Fijo Mensual: </t>
  </si>
  <si>
    <t>Cálculos y Formulas</t>
  </si>
  <si>
    <t>Pronóstico de Ventas</t>
  </si>
  <si>
    <t>Pronóstico de ventas para el prod A</t>
  </si>
  <si>
    <t>Pronóstico de ventas para el prod B</t>
  </si>
  <si>
    <t>Pronóstico de ventas para el prod C</t>
  </si>
  <si>
    <t>Total cantidades Vendidas:</t>
  </si>
  <si>
    <t>Ingreso por Ventas</t>
  </si>
  <si>
    <t>Ingresos por ventas prod A</t>
  </si>
  <si>
    <t>Ingresos por ventas prod B</t>
  </si>
  <si>
    <t>Ingresos por ventas prod C</t>
  </si>
  <si>
    <t>Total Ingreso por ventas:</t>
  </si>
  <si>
    <t xml:space="preserve">Costo Mercaderias Vendidas </t>
  </si>
  <si>
    <t>Presupuesto integral</t>
  </si>
  <si>
    <t xml:space="preserve">En esta punto se deben estimar los costos fijos mensuales y los costos variables por unidad. Se deben completar las celdas verdes, las celdas en gris se calculan por formula!!! </t>
  </si>
  <si>
    <t xml:space="preserve">En esta punto se deben estimar las ventas de cada producto teniendo en cuenta el pronóstico de ventas y el efecto estacional de la categoría del producto. Se deben completar las celdas verdes, las celdas en gris se calculan por formula!!! </t>
  </si>
  <si>
    <t xml:space="preserve">En esta punto vemos reflejados los resultados operativos de ventas y costos fijos y variables. En las celdas verdes, podemos agregar ingresos o egresos extraordinarios. Las celdas en gris se calculan por formula!!! </t>
  </si>
  <si>
    <t>Egresos</t>
  </si>
  <si>
    <t>Paso 3 Equilibrio</t>
  </si>
  <si>
    <t>Paso 4 Pronóstico</t>
  </si>
  <si>
    <t>Paso 5 Presupuesto</t>
  </si>
  <si>
    <t>Paso 1 Inversión</t>
  </si>
  <si>
    <t>Paso  2 Costos</t>
  </si>
  <si>
    <t>Paso 6 Evaluación Financiera</t>
  </si>
  <si>
    <t>Análisis Financiero: Valor Actual Neto</t>
  </si>
  <si>
    <t>Momento</t>
  </si>
  <si>
    <t>Flujo de Fondos</t>
  </si>
  <si>
    <t>Tasa de Interes=</t>
  </si>
  <si>
    <t>Costo de oportunidad = 0,02</t>
  </si>
  <si>
    <t>VAN =</t>
  </si>
  <si>
    <t>TIR=</t>
  </si>
  <si>
    <t>Inversión Inicial</t>
  </si>
  <si>
    <t>Gastos de comisión x Alquiler</t>
  </si>
  <si>
    <t>Diseño y registro de marca</t>
  </si>
  <si>
    <t>Mobiliario de Oficina</t>
  </si>
  <si>
    <t>Gastos  constitución societaria</t>
  </si>
  <si>
    <t>Licencia de software</t>
  </si>
  <si>
    <t>Informática, computadoras, redes</t>
  </si>
  <si>
    <t>Total=</t>
  </si>
  <si>
    <t>Ver Video Explicativo</t>
  </si>
  <si>
    <t>En la celda F12 se debe colocar =C9+VNA(F9;C10:C21) esto calculará el valor actual neto del flujo de fondos</t>
  </si>
  <si>
    <t>3 Punto de Equilibrio</t>
  </si>
  <si>
    <t>Lo primero que debemos hacer será el presupuesto de inversión requerida, son aquellos gastos que se producen en el inicio del proyecto y ocurren por única vez. No  se debe incluir por ejemplo el gasto en materia prima, ya que será un gasto recurrente y se tendrá en cuenta en los costos operativos.</t>
  </si>
  <si>
    <t>Gráficar el Punto de Equilibrio de la empresa</t>
  </si>
  <si>
    <t>Alquiler de oficina</t>
  </si>
  <si>
    <t>Cantidad de Equilibrio:</t>
  </si>
  <si>
    <t>Expensas oficina</t>
  </si>
  <si>
    <t>Ingreso de Equilibrio</t>
  </si>
  <si>
    <t>Costos Variables x unidad</t>
  </si>
  <si>
    <t>mano de obra p/u</t>
  </si>
  <si>
    <t>Precio de venta x Un.</t>
  </si>
  <si>
    <t>Unidades vendidas</t>
  </si>
  <si>
    <t>costo total</t>
  </si>
  <si>
    <t>IngresoxVentas</t>
  </si>
  <si>
    <t>Paso 3 Grafico Equilibrio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</si>
</sst>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_);[Red]\(&quot;$&quot;\ #,##0\)"/>
    <numFmt numFmtId="8" formatCode="&quot;$&quot;\ #,##0.00_);[Red]\(&quot;$&quot;\ #,##0.00\)"/>
    <numFmt numFmtId="164" formatCode="&quot;$&quot;\ #,##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color rgb="FF000000"/>
      <name val="Tahoma"/>
      <family val="2"/>
    </font>
    <font>
      <u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7" tint="0.39997558519241921"/>
      <name val="Calibri"/>
      <family val="2"/>
      <scheme val="minor"/>
    </font>
    <font>
      <sz val="11"/>
      <color theme="7" tint="0.399975585192419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F4E78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6" xfId="0" applyFill="1" applyBorder="1" applyAlignment="1">
      <alignment horizontal="left"/>
    </xf>
    <xf numFmtId="0" fontId="0" fillId="2" borderId="7" xfId="0" applyFill="1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6" fillId="0" borderId="0" xfId="0" applyFo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8" xfId="0" applyFill="1" applyBorder="1"/>
    <xf numFmtId="0" fontId="0" fillId="2" borderId="20" xfId="0" applyFill="1" applyBorder="1"/>
    <xf numFmtId="0" fontId="0" fillId="2" borderId="16" xfId="0" applyFill="1" applyBorder="1"/>
    <xf numFmtId="0" fontId="0" fillId="3" borderId="7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9" xfId="0" applyBorder="1"/>
    <xf numFmtId="0" fontId="0" fillId="0" borderId="32" xfId="0" applyBorder="1" applyAlignment="1">
      <alignment horizontal="right"/>
    </xf>
    <xf numFmtId="0" fontId="0" fillId="0" borderId="36" xfId="0" applyBorder="1"/>
    <xf numFmtId="0" fontId="0" fillId="0" borderId="37" xfId="0" applyBorder="1" applyAlignment="1">
      <alignment horizontal="right"/>
    </xf>
    <xf numFmtId="164" fontId="0" fillId="3" borderId="6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164" fontId="0" fillId="5" borderId="1" xfId="0" applyNumberFormat="1" applyFill="1" applyBorder="1" applyAlignment="1">
      <alignment horizontal="center"/>
    </xf>
    <xf numFmtId="1" fontId="3" fillId="5" borderId="29" xfId="0" quotePrefix="1" applyNumberFormat="1" applyFont="1" applyFill="1" applyBorder="1" applyAlignment="1">
      <alignment horizontal="center"/>
    </xf>
    <xf numFmtId="9" fontId="3" fillId="5" borderId="30" xfId="0" applyNumberFormat="1" applyFont="1" applyFill="1" applyBorder="1" applyAlignment="1">
      <alignment horizontal="center"/>
    </xf>
    <xf numFmtId="1" fontId="3" fillId="5" borderId="30" xfId="0" quotePrefix="1" applyNumberFormat="1" applyFont="1" applyFill="1" applyBorder="1" applyAlignment="1">
      <alignment horizontal="center"/>
    </xf>
    <xf numFmtId="3" fontId="3" fillId="5" borderId="31" xfId="0" quotePrefix="1" applyNumberFormat="1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9" fontId="3" fillId="5" borderId="33" xfId="0" applyNumberFormat="1" applyFont="1" applyFill="1" applyBorder="1" applyAlignment="1">
      <alignment horizontal="center"/>
    </xf>
    <xf numFmtId="1" fontId="10" fillId="5" borderId="33" xfId="0" quotePrefix="1" applyNumberFormat="1" applyFont="1" applyFill="1" applyBorder="1" applyAlignment="1">
      <alignment horizontal="center"/>
    </xf>
    <xf numFmtId="3" fontId="10" fillId="5" borderId="34" xfId="0" quotePrefix="1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5" borderId="8" xfId="0" applyNumberFormat="1" applyFont="1" applyFill="1" applyBorder="1" applyAlignment="1">
      <alignment horizontal="center"/>
    </xf>
    <xf numFmtId="1" fontId="3" fillId="5" borderId="6" xfId="0" applyNumberFormat="1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6" fillId="0" borderId="0" xfId="0" applyFont="1" applyAlignment="1"/>
    <xf numFmtId="0" fontId="11" fillId="0" borderId="0" xfId="1" applyFont="1" applyAlignment="1"/>
    <xf numFmtId="38" fontId="0" fillId="3" borderId="5" xfId="0" applyNumberFormat="1" applyFill="1" applyBorder="1" applyAlignment="1">
      <alignment horizontal="center"/>
    </xf>
    <xf numFmtId="38" fontId="0" fillId="3" borderId="11" xfId="0" applyNumberFormat="1" applyFill="1" applyBorder="1" applyAlignment="1">
      <alignment horizontal="center"/>
    </xf>
    <xf numFmtId="38" fontId="0" fillId="2" borderId="5" xfId="0" applyNumberFormat="1" applyFill="1" applyBorder="1" applyAlignment="1">
      <alignment horizontal="center"/>
    </xf>
    <xf numFmtId="38" fontId="0" fillId="3" borderId="6" xfId="0" applyNumberFormat="1" applyFill="1" applyBorder="1" applyAlignment="1">
      <alignment horizontal="center"/>
    </xf>
    <xf numFmtId="38" fontId="0" fillId="2" borderId="6" xfId="0" applyNumberFormat="1" applyFill="1" applyBorder="1" applyAlignment="1">
      <alignment horizontal="center"/>
    </xf>
    <xf numFmtId="38" fontId="0" fillId="2" borderId="12" xfId="0" applyNumberFormat="1" applyFill="1" applyBorder="1" applyAlignment="1">
      <alignment horizontal="center"/>
    </xf>
    <xf numFmtId="38" fontId="4" fillId="4" borderId="6" xfId="0" applyNumberFormat="1" applyFont="1" applyFill="1" applyBorder="1" applyAlignment="1">
      <alignment horizontal="center"/>
    </xf>
    <xf numFmtId="38" fontId="4" fillId="4" borderId="12" xfId="0" applyNumberFormat="1" applyFont="1" applyFill="1" applyBorder="1" applyAlignment="1">
      <alignment horizontal="center"/>
    </xf>
    <xf numFmtId="38" fontId="0" fillId="4" borderId="6" xfId="0" applyNumberFormat="1" applyFill="1" applyBorder="1" applyAlignment="1">
      <alignment horizontal="center"/>
    </xf>
    <xf numFmtId="38" fontId="0" fillId="4" borderId="12" xfId="0" applyNumberFormat="1" applyFill="1" applyBorder="1" applyAlignment="1">
      <alignment horizontal="center"/>
    </xf>
    <xf numFmtId="38" fontId="0" fillId="5" borderId="6" xfId="0" applyNumberFormat="1" applyFill="1" applyBorder="1" applyAlignment="1">
      <alignment horizontal="center"/>
    </xf>
    <xf numFmtId="38" fontId="0" fillId="2" borderId="7" xfId="0" applyNumberFormat="1" applyFill="1" applyBorder="1" applyAlignment="1">
      <alignment horizontal="center"/>
    </xf>
    <xf numFmtId="38" fontId="0" fillId="2" borderId="10" xfId="0" applyNumberFormat="1" applyFill="1" applyBorder="1" applyAlignment="1">
      <alignment horizontal="center"/>
    </xf>
    <xf numFmtId="38" fontId="0" fillId="2" borderId="8" xfId="0" applyNumberFormat="1" applyFill="1" applyBorder="1" applyAlignment="1">
      <alignment horizontal="center"/>
    </xf>
    <xf numFmtId="38" fontId="0" fillId="2" borderId="20" xfId="0" applyNumberFormat="1" applyFill="1" applyBorder="1" applyAlignment="1">
      <alignment horizontal="center"/>
    </xf>
    <xf numFmtId="38" fontId="0" fillId="2" borderId="0" xfId="0" applyNumberFormat="1" applyFill="1" applyBorder="1" applyAlignment="1">
      <alignment horizontal="center"/>
    </xf>
    <xf numFmtId="38" fontId="0" fillId="2" borderId="1" xfId="0" applyNumberFormat="1" applyFill="1" applyBorder="1" applyAlignment="1">
      <alignment horizontal="center"/>
    </xf>
    <xf numFmtId="38" fontId="0" fillId="5" borderId="8" xfId="0" applyNumberFormat="1" applyFill="1" applyBorder="1" applyAlignment="1">
      <alignment horizontal="center"/>
    </xf>
    <xf numFmtId="38" fontId="0" fillId="5" borderId="5" xfId="0" applyNumberFormat="1" applyFill="1" applyBorder="1" applyAlignment="1">
      <alignment horizontal="center"/>
    </xf>
    <xf numFmtId="38" fontId="0" fillId="3" borderId="12" xfId="0" applyNumberFormat="1" applyFill="1" applyBorder="1" applyAlignment="1">
      <alignment horizontal="center"/>
    </xf>
    <xf numFmtId="38" fontId="0" fillId="3" borderId="3" xfId="0" applyNumberFormat="1" applyFill="1" applyBorder="1" applyAlignment="1">
      <alignment horizontal="center"/>
    </xf>
    <xf numFmtId="38" fontId="0" fillId="3" borderId="17" xfId="0" applyNumberFormat="1" applyFill="1" applyBorder="1" applyAlignment="1">
      <alignment horizontal="center"/>
    </xf>
    <xf numFmtId="38" fontId="0" fillId="3" borderId="18" xfId="0" applyNumberFormat="1" applyFill="1" applyBorder="1" applyAlignment="1">
      <alignment horizontal="center"/>
    </xf>
    <xf numFmtId="38" fontId="0" fillId="3" borderId="19" xfId="0" applyNumberFormat="1" applyFill="1" applyBorder="1" applyAlignment="1">
      <alignment horizontal="center"/>
    </xf>
    <xf numFmtId="38" fontId="0" fillId="3" borderId="7" xfId="0" applyNumberFormat="1" applyFill="1" applyBorder="1" applyAlignment="1">
      <alignment horizontal="center"/>
    </xf>
    <xf numFmtId="38" fontId="0" fillId="3" borderId="10" xfId="0" applyNumberFormat="1" applyFill="1" applyBorder="1" applyAlignment="1">
      <alignment horizontal="center"/>
    </xf>
    <xf numFmtId="38" fontId="0" fillId="3" borderId="14" xfId="0" applyNumberFormat="1" applyFill="1" applyBorder="1" applyAlignment="1">
      <alignment horizontal="center"/>
    </xf>
    <xf numFmtId="38" fontId="0" fillId="2" borderId="16" xfId="0" applyNumberFormat="1" applyFill="1" applyBorder="1" applyAlignment="1">
      <alignment horizontal="center"/>
    </xf>
    <xf numFmtId="38" fontId="0" fillId="2" borderId="22" xfId="0" applyNumberFormat="1" applyFill="1" applyBorder="1" applyAlignment="1">
      <alignment horizontal="center"/>
    </xf>
    <xf numFmtId="38" fontId="4" fillId="4" borderId="16" xfId="0" applyNumberFormat="1" applyFont="1" applyFill="1" applyBorder="1" applyAlignment="1">
      <alignment horizontal="center"/>
    </xf>
    <xf numFmtId="0" fontId="9" fillId="0" borderId="0" xfId="0" applyFont="1"/>
    <xf numFmtId="0" fontId="4" fillId="4" borderId="20" xfId="0" applyFont="1" applyFill="1" applyBorder="1" applyAlignment="1">
      <alignment horizontal="left"/>
    </xf>
    <xf numFmtId="38" fontId="4" fillId="4" borderId="20" xfId="0" applyNumberFormat="1" applyFont="1" applyFill="1" applyBorder="1" applyAlignment="1">
      <alignment horizontal="center"/>
    </xf>
    <xf numFmtId="38" fontId="4" fillId="4" borderId="0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4" fillId="7" borderId="0" xfId="0" applyFont="1" applyFill="1" applyAlignment="1">
      <alignment horizontal="center" vertical="center" wrapText="1"/>
    </xf>
    <xf numFmtId="0" fontId="15" fillId="7" borderId="0" xfId="0" applyFont="1" applyFill="1"/>
    <xf numFmtId="0" fontId="16" fillId="7" borderId="0" xfId="0" applyFont="1" applyFill="1"/>
    <xf numFmtId="0" fontId="17" fillId="7" borderId="0" xfId="0" applyFont="1" applyFill="1"/>
    <xf numFmtId="0" fontId="18" fillId="0" borderId="0" xfId="0" applyFont="1"/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8" fontId="9" fillId="0" borderId="40" xfId="0" applyNumberFormat="1" applyFont="1" applyBorder="1" applyAlignment="1">
      <alignment horizontal="center"/>
    </xf>
    <xf numFmtId="8" fontId="9" fillId="0" borderId="46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9" fillId="0" borderId="0" xfId="0" applyNumberFormat="1" applyFont="1" applyAlignment="1">
      <alignment horizontal="center"/>
    </xf>
    <xf numFmtId="8" fontId="9" fillId="0" borderId="0" xfId="0" applyNumberFormat="1" applyFont="1" applyAlignment="1">
      <alignment horizontal="center"/>
    </xf>
    <xf numFmtId="8" fontId="9" fillId="0" borderId="1" xfId="0" applyNumberFormat="1" applyFont="1" applyBorder="1" applyAlignment="1">
      <alignment horizontal="center"/>
    </xf>
    <xf numFmtId="0" fontId="17" fillId="4" borderId="23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 wrapText="1"/>
    </xf>
    <xf numFmtId="38" fontId="9" fillId="3" borderId="6" xfId="0" applyNumberFormat="1" applyFont="1" applyFill="1" applyBorder="1" applyAlignment="1">
      <alignment horizontal="center"/>
    </xf>
    <xf numFmtId="6" fontId="0" fillId="3" borderId="6" xfId="0" applyNumberFormat="1" applyFill="1" applyBorder="1" applyAlignment="1">
      <alignment horizontal="right"/>
    </xf>
    <xf numFmtId="6" fontId="20" fillId="2" borderId="16" xfId="0" applyNumberFormat="1" applyFont="1" applyFill="1" applyBorder="1" applyAlignment="1">
      <alignment horizontal="right"/>
    </xf>
    <xf numFmtId="6" fontId="0" fillId="3" borderId="8" xfId="0" applyNumberFormat="1" applyFill="1" applyBorder="1" applyAlignment="1">
      <alignment horizontal="right"/>
    </xf>
    <xf numFmtId="6" fontId="0" fillId="3" borderId="7" xfId="0" applyNumberForma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54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164" fontId="0" fillId="8" borderId="31" xfId="0" applyNumberForma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21" fillId="9" borderId="1" xfId="0" applyFont="1" applyFill="1" applyBorder="1" applyAlignment="1">
      <alignment horizontal="center"/>
    </xf>
    <xf numFmtId="0" fontId="0" fillId="0" borderId="32" xfId="0" applyBorder="1"/>
    <xf numFmtId="164" fontId="0" fillId="8" borderId="34" xfId="0" applyNumberFormat="1" applyFill="1" applyBorder="1" applyAlignment="1">
      <alignment horizontal="center"/>
    </xf>
    <xf numFmtId="164" fontId="22" fillId="9" borderId="39" xfId="0" applyNumberFormat="1" applyFont="1" applyFill="1" applyBorder="1" applyAlignment="1">
      <alignment horizontal="center"/>
    </xf>
    <xf numFmtId="164" fontId="21" fillId="9" borderId="1" xfId="0" applyNumberFormat="1" applyFon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6" borderId="43" xfId="0" applyFill="1" applyBorder="1" applyAlignment="1">
      <alignment horizontal="left" vertical="top" wrapText="1"/>
    </xf>
    <xf numFmtId="0" fontId="0" fillId="6" borderId="44" xfId="0" applyFill="1" applyBorder="1" applyAlignment="1">
      <alignment horizontal="left" vertical="top" wrapText="1"/>
    </xf>
    <xf numFmtId="0" fontId="0" fillId="6" borderId="45" xfId="0" applyFill="1" applyBorder="1" applyAlignment="1">
      <alignment horizontal="left" vertical="top" wrapText="1"/>
    </xf>
    <xf numFmtId="0" fontId="0" fillId="6" borderId="46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47" xfId="0" applyFill="1" applyBorder="1" applyAlignment="1">
      <alignment horizontal="left" vertical="top" wrapText="1"/>
    </xf>
    <xf numFmtId="0" fontId="0" fillId="6" borderId="48" xfId="0" applyFill="1" applyBorder="1" applyAlignment="1">
      <alignment horizontal="left" vertical="top" wrapText="1"/>
    </xf>
    <xf numFmtId="0" fontId="0" fillId="6" borderId="22" xfId="0" applyFill="1" applyBorder="1" applyAlignment="1">
      <alignment horizontal="left" vertical="top" wrapText="1"/>
    </xf>
    <xf numFmtId="0" fontId="0" fillId="6" borderId="49" xfId="0" applyFill="1" applyBorder="1" applyAlignment="1">
      <alignment horizontal="left" vertical="top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4" xfId="0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56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Alignment="1">
      <alignment horizontal="center"/>
    </xf>
    <xf numFmtId="0" fontId="12" fillId="7" borderId="50" xfId="1" applyFont="1" applyFill="1" applyBorder="1" applyAlignment="1">
      <alignment horizontal="center" vertical="center" wrapText="1"/>
    </xf>
    <xf numFmtId="0" fontId="12" fillId="7" borderId="51" xfId="1" applyFont="1" applyFill="1" applyBorder="1" applyAlignment="1">
      <alignment horizontal="center" vertical="center" wrapText="1"/>
    </xf>
    <xf numFmtId="0" fontId="5" fillId="6" borderId="0" xfId="1" applyFill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0" fillId="6" borderId="43" xfId="0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47" xfId="0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49" xfId="0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/>
    </xf>
    <xf numFmtId="2" fontId="10" fillId="5" borderId="30" xfId="0" applyNumberFormat="1" applyFont="1" applyFill="1" applyBorder="1" applyAlignment="1">
      <alignment horizontal="center" vertical="center"/>
    </xf>
    <xf numFmtId="2" fontId="10" fillId="5" borderId="33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1" applyAlignment="1">
      <alignment horizontal="center"/>
    </xf>
    <xf numFmtId="0" fontId="0" fillId="0" borderId="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1" applyFill="1" applyAlignment="1">
      <alignment horizontal="center"/>
    </xf>
    <xf numFmtId="0" fontId="9" fillId="6" borderId="43" xfId="0" applyFont="1" applyFill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[1]Hoja1!$B$22</c:f>
              <c:strCache>
                <c:ptCount val="1"/>
                <c:pt idx="0">
                  <c:v>costo total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[1]Hoja1!$A$23:$A$179</c:f>
              <c:numCache>
                <c:formatCode>General</c:formatCode>
                <c:ptCount val="1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</c:numCache>
            </c:numRef>
          </c:xVal>
          <c:yVal>
            <c:numRef>
              <c:f>[1]Hoja1!$B$23:$B$179</c:f>
              <c:numCache>
                <c:formatCode>General</c:formatCode>
                <c:ptCount val="157"/>
                <c:pt idx="0">
                  <c:v>20000</c:v>
                </c:pt>
                <c:pt idx="1">
                  <c:v>20100</c:v>
                </c:pt>
                <c:pt idx="2">
                  <c:v>20200</c:v>
                </c:pt>
                <c:pt idx="3">
                  <c:v>20300</c:v>
                </c:pt>
                <c:pt idx="4">
                  <c:v>20400</c:v>
                </c:pt>
                <c:pt idx="5">
                  <c:v>20500</c:v>
                </c:pt>
                <c:pt idx="6">
                  <c:v>20600</c:v>
                </c:pt>
                <c:pt idx="7">
                  <c:v>20700</c:v>
                </c:pt>
                <c:pt idx="8">
                  <c:v>20800</c:v>
                </c:pt>
                <c:pt idx="9">
                  <c:v>20900</c:v>
                </c:pt>
                <c:pt idx="10">
                  <c:v>21000</c:v>
                </c:pt>
                <c:pt idx="11">
                  <c:v>21100</c:v>
                </c:pt>
                <c:pt idx="12">
                  <c:v>21200</c:v>
                </c:pt>
                <c:pt idx="13">
                  <c:v>21300</c:v>
                </c:pt>
                <c:pt idx="14">
                  <c:v>21400</c:v>
                </c:pt>
                <c:pt idx="15">
                  <c:v>21500</c:v>
                </c:pt>
                <c:pt idx="16">
                  <c:v>21600</c:v>
                </c:pt>
                <c:pt idx="17">
                  <c:v>21700</c:v>
                </c:pt>
                <c:pt idx="18">
                  <c:v>21800</c:v>
                </c:pt>
                <c:pt idx="19">
                  <c:v>21900</c:v>
                </c:pt>
                <c:pt idx="20">
                  <c:v>22000</c:v>
                </c:pt>
                <c:pt idx="21">
                  <c:v>22100</c:v>
                </c:pt>
                <c:pt idx="22">
                  <c:v>22200</c:v>
                </c:pt>
                <c:pt idx="23">
                  <c:v>22300</c:v>
                </c:pt>
                <c:pt idx="24">
                  <c:v>22400</c:v>
                </c:pt>
                <c:pt idx="25">
                  <c:v>22500</c:v>
                </c:pt>
                <c:pt idx="26">
                  <c:v>22600</c:v>
                </c:pt>
                <c:pt idx="27">
                  <c:v>22700</c:v>
                </c:pt>
                <c:pt idx="28">
                  <c:v>22800</c:v>
                </c:pt>
                <c:pt idx="29">
                  <c:v>22900</c:v>
                </c:pt>
                <c:pt idx="30">
                  <c:v>23000</c:v>
                </c:pt>
                <c:pt idx="31">
                  <c:v>23100</c:v>
                </c:pt>
                <c:pt idx="32">
                  <c:v>23200</c:v>
                </c:pt>
                <c:pt idx="33">
                  <c:v>23300</c:v>
                </c:pt>
                <c:pt idx="34">
                  <c:v>23400</c:v>
                </c:pt>
                <c:pt idx="35">
                  <c:v>23500</c:v>
                </c:pt>
                <c:pt idx="36">
                  <c:v>23600</c:v>
                </c:pt>
                <c:pt idx="37">
                  <c:v>23700</c:v>
                </c:pt>
                <c:pt idx="38">
                  <c:v>23800</c:v>
                </c:pt>
                <c:pt idx="39">
                  <c:v>23900</c:v>
                </c:pt>
                <c:pt idx="40">
                  <c:v>24000</c:v>
                </c:pt>
                <c:pt idx="41">
                  <c:v>24100</c:v>
                </c:pt>
                <c:pt idx="42">
                  <c:v>24200</c:v>
                </c:pt>
                <c:pt idx="43">
                  <c:v>24300</c:v>
                </c:pt>
                <c:pt idx="44">
                  <c:v>24400</c:v>
                </c:pt>
                <c:pt idx="45">
                  <c:v>24500</c:v>
                </c:pt>
                <c:pt idx="46">
                  <c:v>24600</c:v>
                </c:pt>
                <c:pt idx="47">
                  <c:v>24700</c:v>
                </c:pt>
                <c:pt idx="48">
                  <c:v>24800</c:v>
                </c:pt>
                <c:pt idx="49">
                  <c:v>24900</c:v>
                </c:pt>
                <c:pt idx="50">
                  <c:v>25000</c:v>
                </c:pt>
                <c:pt idx="51">
                  <c:v>25100</c:v>
                </c:pt>
                <c:pt idx="52">
                  <c:v>25200</c:v>
                </c:pt>
                <c:pt idx="53">
                  <c:v>25300</c:v>
                </c:pt>
                <c:pt idx="54">
                  <c:v>25400</c:v>
                </c:pt>
                <c:pt idx="55">
                  <c:v>25500</c:v>
                </c:pt>
                <c:pt idx="56">
                  <c:v>25600</c:v>
                </c:pt>
                <c:pt idx="57">
                  <c:v>25700</c:v>
                </c:pt>
                <c:pt idx="58">
                  <c:v>25800</c:v>
                </c:pt>
                <c:pt idx="59">
                  <c:v>25900</c:v>
                </c:pt>
                <c:pt idx="60">
                  <c:v>26000</c:v>
                </c:pt>
                <c:pt idx="61">
                  <c:v>26100</c:v>
                </c:pt>
                <c:pt idx="62">
                  <c:v>26200</c:v>
                </c:pt>
                <c:pt idx="63">
                  <c:v>26300</c:v>
                </c:pt>
                <c:pt idx="64">
                  <c:v>26400</c:v>
                </c:pt>
                <c:pt idx="65">
                  <c:v>26500</c:v>
                </c:pt>
                <c:pt idx="66">
                  <c:v>26600</c:v>
                </c:pt>
                <c:pt idx="67">
                  <c:v>26700</c:v>
                </c:pt>
                <c:pt idx="68">
                  <c:v>26800</c:v>
                </c:pt>
                <c:pt idx="69">
                  <c:v>26900</c:v>
                </c:pt>
                <c:pt idx="70">
                  <c:v>27000</c:v>
                </c:pt>
                <c:pt idx="71">
                  <c:v>27100</c:v>
                </c:pt>
                <c:pt idx="72">
                  <c:v>27200</c:v>
                </c:pt>
                <c:pt idx="73">
                  <c:v>27300</c:v>
                </c:pt>
                <c:pt idx="74">
                  <c:v>27400</c:v>
                </c:pt>
                <c:pt idx="75">
                  <c:v>27500</c:v>
                </c:pt>
                <c:pt idx="76">
                  <c:v>27600</c:v>
                </c:pt>
                <c:pt idx="77">
                  <c:v>27700</c:v>
                </c:pt>
                <c:pt idx="78">
                  <c:v>27800</c:v>
                </c:pt>
                <c:pt idx="79">
                  <c:v>27900</c:v>
                </c:pt>
                <c:pt idx="80">
                  <c:v>28000</c:v>
                </c:pt>
                <c:pt idx="81">
                  <c:v>28100</c:v>
                </c:pt>
                <c:pt idx="82">
                  <c:v>28200</c:v>
                </c:pt>
                <c:pt idx="83">
                  <c:v>28300</c:v>
                </c:pt>
                <c:pt idx="84">
                  <c:v>28400</c:v>
                </c:pt>
                <c:pt idx="85">
                  <c:v>28500</c:v>
                </c:pt>
                <c:pt idx="86">
                  <c:v>28600</c:v>
                </c:pt>
                <c:pt idx="87">
                  <c:v>28700</c:v>
                </c:pt>
                <c:pt idx="88">
                  <c:v>28800</c:v>
                </c:pt>
                <c:pt idx="89">
                  <c:v>28900</c:v>
                </c:pt>
                <c:pt idx="90">
                  <c:v>29000</c:v>
                </c:pt>
                <c:pt idx="91">
                  <c:v>29100</c:v>
                </c:pt>
                <c:pt idx="92">
                  <c:v>29200</c:v>
                </c:pt>
                <c:pt idx="93">
                  <c:v>29300</c:v>
                </c:pt>
                <c:pt idx="94">
                  <c:v>29400</c:v>
                </c:pt>
                <c:pt idx="95">
                  <c:v>29500</c:v>
                </c:pt>
                <c:pt idx="96">
                  <c:v>29600</c:v>
                </c:pt>
                <c:pt idx="97">
                  <c:v>29700</c:v>
                </c:pt>
                <c:pt idx="98">
                  <c:v>29800</c:v>
                </c:pt>
                <c:pt idx="99">
                  <c:v>29900</c:v>
                </c:pt>
                <c:pt idx="100">
                  <c:v>30000</c:v>
                </c:pt>
                <c:pt idx="101">
                  <c:v>30100</c:v>
                </c:pt>
                <c:pt idx="102">
                  <c:v>30200</c:v>
                </c:pt>
                <c:pt idx="103">
                  <c:v>30300</c:v>
                </c:pt>
                <c:pt idx="104">
                  <c:v>30400</c:v>
                </c:pt>
                <c:pt idx="105">
                  <c:v>30500</c:v>
                </c:pt>
                <c:pt idx="106">
                  <c:v>30600</c:v>
                </c:pt>
                <c:pt idx="107">
                  <c:v>30700</c:v>
                </c:pt>
                <c:pt idx="108">
                  <c:v>30800</c:v>
                </c:pt>
                <c:pt idx="109">
                  <c:v>30900</c:v>
                </c:pt>
                <c:pt idx="110">
                  <c:v>31000</c:v>
                </c:pt>
                <c:pt idx="111">
                  <c:v>31100</c:v>
                </c:pt>
                <c:pt idx="112">
                  <c:v>31200</c:v>
                </c:pt>
                <c:pt idx="113">
                  <c:v>31300</c:v>
                </c:pt>
                <c:pt idx="114">
                  <c:v>31400</c:v>
                </c:pt>
                <c:pt idx="115">
                  <c:v>31500</c:v>
                </c:pt>
                <c:pt idx="116">
                  <c:v>31600</c:v>
                </c:pt>
                <c:pt idx="117">
                  <c:v>31700</c:v>
                </c:pt>
                <c:pt idx="118">
                  <c:v>31800</c:v>
                </c:pt>
                <c:pt idx="119">
                  <c:v>31900</c:v>
                </c:pt>
                <c:pt idx="120">
                  <c:v>32000</c:v>
                </c:pt>
                <c:pt idx="121">
                  <c:v>32100</c:v>
                </c:pt>
                <c:pt idx="122">
                  <c:v>32200</c:v>
                </c:pt>
                <c:pt idx="123">
                  <c:v>32300</c:v>
                </c:pt>
                <c:pt idx="124">
                  <c:v>32400</c:v>
                </c:pt>
                <c:pt idx="125">
                  <c:v>32500</c:v>
                </c:pt>
                <c:pt idx="126">
                  <c:v>32600</c:v>
                </c:pt>
                <c:pt idx="127">
                  <c:v>32700</c:v>
                </c:pt>
                <c:pt idx="128">
                  <c:v>32800</c:v>
                </c:pt>
                <c:pt idx="129">
                  <c:v>32900</c:v>
                </c:pt>
                <c:pt idx="130">
                  <c:v>33000</c:v>
                </c:pt>
                <c:pt idx="131">
                  <c:v>33100</c:v>
                </c:pt>
                <c:pt idx="132">
                  <c:v>33200</c:v>
                </c:pt>
                <c:pt idx="133">
                  <c:v>33300</c:v>
                </c:pt>
                <c:pt idx="134">
                  <c:v>33400</c:v>
                </c:pt>
                <c:pt idx="135">
                  <c:v>33500</c:v>
                </c:pt>
                <c:pt idx="136">
                  <c:v>33600</c:v>
                </c:pt>
                <c:pt idx="137">
                  <c:v>33700</c:v>
                </c:pt>
                <c:pt idx="138">
                  <c:v>33800</c:v>
                </c:pt>
                <c:pt idx="139">
                  <c:v>33900</c:v>
                </c:pt>
                <c:pt idx="140">
                  <c:v>34000</c:v>
                </c:pt>
                <c:pt idx="141">
                  <c:v>34100</c:v>
                </c:pt>
                <c:pt idx="142">
                  <c:v>34200</c:v>
                </c:pt>
                <c:pt idx="143">
                  <c:v>34300</c:v>
                </c:pt>
                <c:pt idx="144">
                  <c:v>34400</c:v>
                </c:pt>
                <c:pt idx="145">
                  <c:v>34500</c:v>
                </c:pt>
                <c:pt idx="146">
                  <c:v>34600</c:v>
                </c:pt>
                <c:pt idx="147">
                  <c:v>34700</c:v>
                </c:pt>
                <c:pt idx="148">
                  <c:v>34800</c:v>
                </c:pt>
                <c:pt idx="149">
                  <c:v>34900</c:v>
                </c:pt>
                <c:pt idx="150">
                  <c:v>35000</c:v>
                </c:pt>
                <c:pt idx="151">
                  <c:v>35100</c:v>
                </c:pt>
                <c:pt idx="152">
                  <c:v>35200</c:v>
                </c:pt>
                <c:pt idx="153">
                  <c:v>35300</c:v>
                </c:pt>
                <c:pt idx="154">
                  <c:v>35400</c:v>
                </c:pt>
                <c:pt idx="155">
                  <c:v>35500</c:v>
                </c:pt>
                <c:pt idx="156">
                  <c:v>35600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80-E042-BF7D-5AB3D21D4818}"/>
            </c:ext>
          </c:extLst>
        </c:ser>
        <c:ser>
          <c:idx val="1"/>
          <c:order val="1"/>
          <c:tx>
            <c:strRef>
              <c:f>[1]Hoja1!$C$22</c:f>
              <c:strCache>
                <c:ptCount val="1"/>
                <c:pt idx="0">
                  <c:v>IngresoxVentas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[1]Hoja1!$A$23:$A$179</c:f>
              <c:numCache>
                <c:formatCode>General</c:formatCode>
                <c:ptCount val="1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</c:numCache>
            </c:numRef>
          </c:xVal>
          <c:yVal>
            <c:numRef>
              <c:f>[1]Hoja1!$C$23:$C$179</c:f>
              <c:numCache>
                <c:formatCode>General</c:formatCode>
                <c:ptCount val="157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  <c:pt idx="10">
                  <c:v>3000</c:v>
                </c:pt>
                <c:pt idx="11">
                  <c:v>3300</c:v>
                </c:pt>
                <c:pt idx="12">
                  <c:v>3600</c:v>
                </c:pt>
                <c:pt idx="13">
                  <c:v>3900</c:v>
                </c:pt>
                <c:pt idx="14">
                  <c:v>4200</c:v>
                </c:pt>
                <c:pt idx="15">
                  <c:v>4500</c:v>
                </c:pt>
                <c:pt idx="16">
                  <c:v>4800</c:v>
                </c:pt>
                <c:pt idx="17">
                  <c:v>5100</c:v>
                </c:pt>
                <c:pt idx="18">
                  <c:v>5400</c:v>
                </c:pt>
                <c:pt idx="19">
                  <c:v>5700</c:v>
                </c:pt>
                <c:pt idx="20">
                  <c:v>6000</c:v>
                </c:pt>
                <c:pt idx="21">
                  <c:v>6300</c:v>
                </c:pt>
                <c:pt idx="22">
                  <c:v>6600</c:v>
                </c:pt>
                <c:pt idx="23">
                  <c:v>6900</c:v>
                </c:pt>
                <c:pt idx="24">
                  <c:v>7200</c:v>
                </c:pt>
                <c:pt idx="25">
                  <c:v>7500</c:v>
                </c:pt>
                <c:pt idx="26">
                  <c:v>7800</c:v>
                </c:pt>
                <c:pt idx="27">
                  <c:v>8100</c:v>
                </c:pt>
                <c:pt idx="28">
                  <c:v>8400</c:v>
                </c:pt>
                <c:pt idx="29">
                  <c:v>8700</c:v>
                </c:pt>
                <c:pt idx="30">
                  <c:v>9000</c:v>
                </c:pt>
                <c:pt idx="31">
                  <c:v>9300</c:v>
                </c:pt>
                <c:pt idx="32">
                  <c:v>9600</c:v>
                </c:pt>
                <c:pt idx="33">
                  <c:v>9900</c:v>
                </c:pt>
                <c:pt idx="34">
                  <c:v>10200</c:v>
                </c:pt>
                <c:pt idx="35">
                  <c:v>10500</c:v>
                </c:pt>
                <c:pt idx="36">
                  <c:v>10800</c:v>
                </c:pt>
                <c:pt idx="37">
                  <c:v>11100</c:v>
                </c:pt>
                <c:pt idx="38">
                  <c:v>11400</c:v>
                </c:pt>
                <c:pt idx="39">
                  <c:v>11700</c:v>
                </c:pt>
                <c:pt idx="40">
                  <c:v>12000</c:v>
                </c:pt>
                <c:pt idx="41">
                  <c:v>12300</c:v>
                </c:pt>
                <c:pt idx="42">
                  <c:v>12600</c:v>
                </c:pt>
                <c:pt idx="43">
                  <c:v>12900</c:v>
                </c:pt>
                <c:pt idx="44">
                  <c:v>13200</c:v>
                </c:pt>
                <c:pt idx="45">
                  <c:v>13500</c:v>
                </c:pt>
                <c:pt idx="46">
                  <c:v>13800</c:v>
                </c:pt>
                <c:pt idx="47">
                  <c:v>14100</c:v>
                </c:pt>
                <c:pt idx="48">
                  <c:v>14400</c:v>
                </c:pt>
                <c:pt idx="49">
                  <c:v>14700</c:v>
                </c:pt>
                <c:pt idx="50">
                  <c:v>15000</c:v>
                </c:pt>
                <c:pt idx="51">
                  <c:v>15300</c:v>
                </c:pt>
                <c:pt idx="52">
                  <c:v>15600</c:v>
                </c:pt>
                <c:pt idx="53">
                  <c:v>15900</c:v>
                </c:pt>
                <c:pt idx="54">
                  <c:v>16200</c:v>
                </c:pt>
                <c:pt idx="55">
                  <c:v>16500</c:v>
                </c:pt>
                <c:pt idx="56">
                  <c:v>16800</c:v>
                </c:pt>
                <c:pt idx="57">
                  <c:v>17100</c:v>
                </c:pt>
                <c:pt idx="58">
                  <c:v>17400</c:v>
                </c:pt>
                <c:pt idx="59">
                  <c:v>17700</c:v>
                </c:pt>
                <c:pt idx="60">
                  <c:v>18000</c:v>
                </c:pt>
                <c:pt idx="61">
                  <c:v>18300</c:v>
                </c:pt>
                <c:pt idx="62">
                  <c:v>18600</c:v>
                </c:pt>
                <c:pt idx="63">
                  <c:v>18900</c:v>
                </c:pt>
                <c:pt idx="64">
                  <c:v>19200</c:v>
                </c:pt>
                <c:pt idx="65">
                  <c:v>19500</c:v>
                </c:pt>
                <c:pt idx="66">
                  <c:v>19800</c:v>
                </c:pt>
                <c:pt idx="67">
                  <c:v>20100</c:v>
                </c:pt>
                <c:pt idx="68">
                  <c:v>20400</c:v>
                </c:pt>
                <c:pt idx="69">
                  <c:v>20700</c:v>
                </c:pt>
                <c:pt idx="70">
                  <c:v>21000</c:v>
                </c:pt>
                <c:pt idx="71">
                  <c:v>21300</c:v>
                </c:pt>
                <c:pt idx="72">
                  <c:v>21600</c:v>
                </c:pt>
                <c:pt idx="73">
                  <c:v>21900</c:v>
                </c:pt>
                <c:pt idx="74">
                  <c:v>22200</c:v>
                </c:pt>
                <c:pt idx="75">
                  <c:v>22500</c:v>
                </c:pt>
                <c:pt idx="76">
                  <c:v>22800</c:v>
                </c:pt>
                <c:pt idx="77">
                  <c:v>23100</c:v>
                </c:pt>
                <c:pt idx="78">
                  <c:v>23400</c:v>
                </c:pt>
                <c:pt idx="79">
                  <c:v>23700</c:v>
                </c:pt>
                <c:pt idx="80">
                  <c:v>24000</c:v>
                </c:pt>
                <c:pt idx="81">
                  <c:v>24300</c:v>
                </c:pt>
                <c:pt idx="82">
                  <c:v>24600</c:v>
                </c:pt>
                <c:pt idx="83">
                  <c:v>24900</c:v>
                </c:pt>
                <c:pt idx="84">
                  <c:v>25200</c:v>
                </c:pt>
                <c:pt idx="85">
                  <c:v>25500</c:v>
                </c:pt>
                <c:pt idx="86">
                  <c:v>25800</c:v>
                </c:pt>
                <c:pt idx="87">
                  <c:v>26100</c:v>
                </c:pt>
                <c:pt idx="88">
                  <c:v>26400</c:v>
                </c:pt>
                <c:pt idx="89">
                  <c:v>26700</c:v>
                </c:pt>
                <c:pt idx="90">
                  <c:v>27000</c:v>
                </c:pt>
                <c:pt idx="91">
                  <c:v>27300</c:v>
                </c:pt>
                <c:pt idx="92">
                  <c:v>27600</c:v>
                </c:pt>
                <c:pt idx="93">
                  <c:v>27900</c:v>
                </c:pt>
                <c:pt idx="94">
                  <c:v>28200</c:v>
                </c:pt>
                <c:pt idx="95">
                  <c:v>28500</c:v>
                </c:pt>
                <c:pt idx="96">
                  <c:v>28800</c:v>
                </c:pt>
                <c:pt idx="97">
                  <c:v>29100</c:v>
                </c:pt>
                <c:pt idx="98">
                  <c:v>29400</c:v>
                </c:pt>
                <c:pt idx="99">
                  <c:v>29700</c:v>
                </c:pt>
                <c:pt idx="100">
                  <c:v>30000</c:v>
                </c:pt>
                <c:pt idx="101">
                  <c:v>30300</c:v>
                </c:pt>
                <c:pt idx="102">
                  <c:v>30600</c:v>
                </c:pt>
                <c:pt idx="103">
                  <c:v>30900</c:v>
                </c:pt>
                <c:pt idx="104">
                  <c:v>31200</c:v>
                </c:pt>
                <c:pt idx="105">
                  <c:v>31500</c:v>
                </c:pt>
                <c:pt idx="106">
                  <c:v>31800</c:v>
                </c:pt>
                <c:pt idx="107">
                  <c:v>32100</c:v>
                </c:pt>
                <c:pt idx="108">
                  <c:v>32400</c:v>
                </c:pt>
                <c:pt idx="109">
                  <c:v>32700</c:v>
                </c:pt>
                <c:pt idx="110">
                  <c:v>33000</c:v>
                </c:pt>
                <c:pt idx="111">
                  <c:v>33300</c:v>
                </c:pt>
                <c:pt idx="112">
                  <c:v>33600</c:v>
                </c:pt>
                <c:pt idx="113">
                  <c:v>33900</c:v>
                </c:pt>
                <c:pt idx="114">
                  <c:v>34200</c:v>
                </c:pt>
                <c:pt idx="115">
                  <c:v>34500</c:v>
                </c:pt>
                <c:pt idx="116">
                  <c:v>34800</c:v>
                </c:pt>
                <c:pt idx="117">
                  <c:v>35100</c:v>
                </c:pt>
                <c:pt idx="118">
                  <c:v>35400</c:v>
                </c:pt>
                <c:pt idx="119">
                  <c:v>35700</c:v>
                </c:pt>
                <c:pt idx="120">
                  <c:v>36000</c:v>
                </c:pt>
                <c:pt idx="121">
                  <c:v>36300</c:v>
                </c:pt>
                <c:pt idx="122">
                  <c:v>36600</c:v>
                </c:pt>
                <c:pt idx="123">
                  <c:v>36900</c:v>
                </c:pt>
                <c:pt idx="124">
                  <c:v>37200</c:v>
                </c:pt>
                <c:pt idx="125">
                  <c:v>37500</c:v>
                </c:pt>
                <c:pt idx="126">
                  <c:v>37800</c:v>
                </c:pt>
                <c:pt idx="127">
                  <c:v>38100</c:v>
                </c:pt>
                <c:pt idx="128">
                  <c:v>38400</c:v>
                </c:pt>
                <c:pt idx="129">
                  <c:v>38700</c:v>
                </c:pt>
                <c:pt idx="130">
                  <c:v>39000</c:v>
                </c:pt>
                <c:pt idx="131">
                  <c:v>39300</c:v>
                </c:pt>
                <c:pt idx="132">
                  <c:v>39600</c:v>
                </c:pt>
                <c:pt idx="133">
                  <c:v>39900</c:v>
                </c:pt>
                <c:pt idx="134">
                  <c:v>40200</c:v>
                </c:pt>
                <c:pt idx="135">
                  <c:v>40500</c:v>
                </c:pt>
                <c:pt idx="136">
                  <c:v>40800</c:v>
                </c:pt>
                <c:pt idx="137">
                  <c:v>41100</c:v>
                </c:pt>
                <c:pt idx="138">
                  <c:v>41400</c:v>
                </c:pt>
                <c:pt idx="139">
                  <c:v>41700</c:v>
                </c:pt>
                <c:pt idx="140">
                  <c:v>42000</c:v>
                </c:pt>
                <c:pt idx="141">
                  <c:v>42300</c:v>
                </c:pt>
                <c:pt idx="142">
                  <c:v>42600</c:v>
                </c:pt>
                <c:pt idx="143">
                  <c:v>42900</c:v>
                </c:pt>
                <c:pt idx="144">
                  <c:v>43200</c:v>
                </c:pt>
                <c:pt idx="145">
                  <c:v>43500</c:v>
                </c:pt>
                <c:pt idx="146">
                  <c:v>43800</c:v>
                </c:pt>
                <c:pt idx="147">
                  <c:v>44100</c:v>
                </c:pt>
                <c:pt idx="148">
                  <c:v>44400</c:v>
                </c:pt>
                <c:pt idx="149">
                  <c:v>44700</c:v>
                </c:pt>
                <c:pt idx="150">
                  <c:v>45000</c:v>
                </c:pt>
                <c:pt idx="151">
                  <c:v>45300</c:v>
                </c:pt>
                <c:pt idx="152">
                  <c:v>45600</c:v>
                </c:pt>
                <c:pt idx="153">
                  <c:v>45900</c:v>
                </c:pt>
                <c:pt idx="154">
                  <c:v>46200</c:v>
                </c:pt>
                <c:pt idx="155">
                  <c:v>46500</c:v>
                </c:pt>
                <c:pt idx="156">
                  <c:v>46800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80-E042-BF7D-5AB3D21D4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17850256"/>
        <c:axId val="-418461472"/>
      </c:scatterChart>
      <c:valAx>
        <c:axId val="-41785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418461472"/>
        <c:crosses val="autoZero"/>
        <c:crossBetween val="midCat"/>
      </c:valAx>
      <c:valAx>
        <c:axId val="-41846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417850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2WCn6jSVx-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youtu.be/vdOEDS22vXY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w3MYphvLtWU" TargetMode="Externa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https://youtu.be/Bd3ZfFreL_8" TargetMode="External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101601</xdr:colOff>
      <xdr:row>4</xdr:row>
      <xdr:rowOff>177800</xdr:rowOff>
    </xdr:from>
    <xdr:to>
      <xdr:col>10</xdr:col>
      <xdr:colOff>397934</xdr:colOff>
      <xdr:row>11</xdr:row>
      <xdr:rowOff>50078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CA3717-CA9D-304E-97E1-2F081011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9734" y="1126067"/>
          <a:ext cx="2785533" cy="1548678"/>
        </a:xfrm>
        <a:prstGeom prst="rect">
          <a:avLst/>
        </a:prstGeom>
      </xdr:spPr>
    </xdr:pic>
    <xdr:clientData/>
  </xdr:twoCellAnchor>
  <xdr:twoCellAnchor editAs="oneCell">
    <xdr:from>
      <xdr:col>10</xdr:col>
      <xdr:colOff>573332</xdr:colOff>
      <xdr:row>4</xdr:row>
      <xdr:rowOff>183867</xdr:rowOff>
    </xdr:from>
    <xdr:to>
      <xdr:col>14</xdr:col>
      <xdr:colOff>39931</xdr:colOff>
      <xdr:row>11</xdr:row>
      <xdr:rowOff>53341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331578-23CF-BF49-AA4F-6A13B49C6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0665" y="1132134"/>
          <a:ext cx="2785533" cy="1545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338665</xdr:colOff>
      <xdr:row>5</xdr:row>
      <xdr:rowOff>76199</xdr:rowOff>
    </xdr:from>
    <xdr:to>
      <xdr:col>5</xdr:col>
      <xdr:colOff>562185</xdr:colOff>
      <xdr:row>8</xdr:row>
      <xdr:rowOff>103292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472D57-BF24-A148-9462-428D1A110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4732" y="1439332"/>
          <a:ext cx="3474720" cy="670560"/>
        </a:xfrm>
        <a:prstGeom prst="rect">
          <a:avLst/>
        </a:prstGeom>
      </xdr:spPr>
    </xdr:pic>
    <xdr:clientData/>
  </xdr:twoCellAnchor>
  <xdr:twoCellAnchor>
    <xdr:from>
      <xdr:col>5</xdr:col>
      <xdr:colOff>135466</xdr:colOff>
      <xdr:row>12</xdr:row>
      <xdr:rowOff>143935</xdr:rowOff>
    </xdr:from>
    <xdr:to>
      <xdr:col>10</xdr:col>
      <xdr:colOff>558800</xdr:colOff>
      <xdr:row>26</xdr:row>
      <xdr:rowOff>67735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D1A4E7F-9DC9-FF4F-B7E3-A49F6F306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601134</xdr:colOff>
      <xdr:row>4</xdr:row>
      <xdr:rowOff>50800</xdr:rowOff>
    </xdr:from>
    <xdr:to>
      <xdr:col>12</xdr:col>
      <xdr:colOff>93133</xdr:colOff>
      <xdr:row>13</xdr:row>
      <xdr:rowOff>123449</xdr:rowOff>
    </xdr:to>
    <xdr:pic>
      <xdr:nvPicPr>
        <xdr:cNvPr id="7" name="Imagen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6A9630-3E12-BC48-9E89-DB66DC1AE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7867" y="897467"/>
          <a:ext cx="3640666" cy="20453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419100</xdr:colOff>
      <xdr:row>17</xdr:row>
      <xdr:rowOff>87208</xdr:rowOff>
    </xdr:from>
    <xdr:to>
      <xdr:col>14</xdr:col>
      <xdr:colOff>244927</xdr:colOff>
      <xdr:row>24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8F40F3-4EB5-0942-84B0-A9F5EE01E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3260" y="4618568"/>
          <a:ext cx="3422467" cy="1490132"/>
        </a:xfrm>
        <a:prstGeom prst="rect">
          <a:avLst/>
        </a:prstGeom>
      </xdr:spPr>
    </xdr:pic>
    <xdr:clientData/>
  </xdr:twoCellAnchor>
  <xdr:twoCellAnchor editAs="oneCell">
    <xdr:from>
      <xdr:col>10</xdr:col>
      <xdr:colOff>580142</xdr:colOff>
      <xdr:row>5</xdr:row>
      <xdr:rowOff>10160</xdr:rowOff>
    </xdr:from>
    <xdr:to>
      <xdr:col>15</xdr:col>
      <xdr:colOff>20320</xdr:colOff>
      <xdr:row>11</xdr:row>
      <xdr:rowOff>91440</xdr:rowOff>
    </xdr:to>
    <xdr:pic>
      <xdr:nvPicPr>
        <xdr:cNvPr id="4" name="Ima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4CB613-D622-0C42-9A1E-720035076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4302" y="1148080"/>
          <a:ext cx="3859778" cy="19608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_macbookair/Downloads/punto_equilibrio_graf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2">
          <cell r="B22" t="str">
            <v>costo total</v>
          </cell>
          <cell r="C22" t="str">
            <v>IngresoxVentas</v>
          </cell>
        </row>
        <row r="23">
          <cell r="A23">
            <v>0</v>
          </cell>
          <cell r="B23">
            <v>20000</v>
          </cell>
          <cell r="C23">
            <v>0</v>
          </cell>
        </row>
        <row r="24">
          <cell r="A24">
            <v>1</v>
          </cell>
          <cell r="B24">
            <v>20100</v>
          </cell>
          <cell r="C24">
            <v>300</v>
          </cell>
        </row>
        <row r="25">
          <cell r="A25">
            <v>2</v>
          </cell>
          <cell r="B25">
            <v>20200</v>
          </cell>
          <cell r="C25">
            <v>600</v>
          </cell>
        </row>
        <row r="26">
          <cell r="A26">
            <v>3</v>
          </cell>
          <cell r="B26">
            <v>20300</v>
          </cell>
          <cell r="C26">
            <v>900</v>
          </cell>
        </row>
        <row r="27">
          <cell r="A27">
            <v>4</v>
          </cell>
          <cell r="B27">
            <v>20400</v>
          </cell>
          <cell r="C27">
            <v>1200</v>
          </cell>
        </row>
        <row r="28">
          <cell r="A28">
            <v>5</v>
          </cell>
          <cell r="B28">
            <v>20500</v>
          </cell>
          <cell r="C28">
            <v>1500</v>
          </cell>
        </row>
        <row r="29">
          <cell r="A29">
            <v>6</v>
          </cell>
          <cell r="B29">
            <v>20600</v>
          </cell>
          <cell r="C29">
            <v>1800</v>
          </cell>
        </row>
        <row r="30">
          <cell r="A30">
            <v>7</v>
          </cell>
          <cell r="B30">
            <v>20700</v>
          </cell>
          <cell r="C30">
            <v>2100</v>
          </cell>
        </row>
        <row r="31">
          <cell r="A31">
            <v>8</v>
          </cell>
          <cell r="B31">
            <v>20800</v>
          </cell>
          <cell r="C31">
            <v>2400</v>
          </cell>
        </row>
        <row r="32">
          <cell r="A32">
            <v>9</v>
          </cell>
          <cell r="B32">
            <v>20900</v>
          </cell>
          <cell r="C32">
            <v>2700</v>
          </cell>
        </row>
        <row r="33">
          <cell r="A33">
            <v>10</v>
          </cell>
          <cell r="B33">
            <v>21000</v>
          </cell>
          <cell r="C33">
            <v>3000</v>
          </cell>
        </row>
        <row r="34">
          <cell r="A34">
            <v>11</v>
          </cell>
          <cell r="B34">
            <v>21100</v>
          </cell>
          <cell r="C34">
            <v>3300</v>
          </cell>
        </row>
        <row r="35">
          <cell r="A35">
            <v>12</v>
          </cell>
          <cell r="B35">
            <v>21200</v>
          </cell>
          <cell r="C35">
            <v>3600</v>
          </cell>
        </row>
        <row r="36">
          <cell r="A36">
            <v>13</v>
          </cell>
          <cell r="B36">
            <v>21300</v>
          </cell>
          <cell r="C36">
            <v>3900</v>
          </cell>
        </row>
        <row r="37">
          <cell r="A37">
            <v>14</v>
          </cell>
          <cell r="B37">
            <v>21400</v>
          </cell>
          <cell r="C37">
            <v>4200</v>
          </cell>
        </row>
        <row r="38">
          <cell r="A38">
            <v>15</v>
          </cell>
          <cell r="B38">
            <v>21500</v>
          </cell>
          <cell r="C38">
            <v>4500</v>
          </cell>
        </row>
        <row r="39">
          <cell r="A39">
            <v>16</v>
          </cell>
          <cell r="B39">
            <v>21600</v>
          </cell>
          <cell r="C39">
            <v>4800</v>
          </cell>
        </row>
        <row r="40">
          <cell r="A40">
            <v>17</v>
          </cell>
          <cell r="B40">
            <v>21700</v>
          </cell>
          <cell r="C40">
            <v>5100</v>
          </cell>
        </row>
        <row r="41">
          <cell r="A41">
            <v>18</v>
          </cell>
          <cell r="B41">
            <v>21800</v>
          </cell>
          <cell r="C41">
            <v>5400</v>
          </cell>
        </row>
        <row r="42">
          <cell r="A42">
            <v>19</v>
          </cell>
          <cell r="B42">
            <v>21900</v>
          </cell>
          <cell r="C42">
            <v>5700</v>
          </cell>
        </row>
        <row r="43">
          <cell r="A43">
            <v>20</v>
          </cell>
          <cell r="B43">
            <v>22000</v>
          </cell>
          <cell r="C43">
            <v>6000</v>
          </cell>
        </row>
        <row r="44">
          <cell r="A44">
            <v>21</v>
          </cell>
          <cell r="B44">
            <v>22100</v>
          </cell>
          <cell r="C44">
            <v>6300</v>
          </cell>
        </row>
        <row r="45">
          <cell r="A45">
            <v>22</v>
          </cell>
          <cell r="B45">
            <v>22200</v>
          </cell>
          <cell r="C45">
            <v>6600</v>
          </cell>
        </row>
        <row r="46">
          <cell r="A46">
            <v>23</v>
          </cell>
          <cell r="B46">
            <v>22300</v>
          </cell>
          <cell r="C46">
            <v>6900</v>
          </cell>
        </row>
        <row r="47">
          <cell r="A47">
            <v>24</v>
          </cell>
          <cell r="B47">
            <v>22400</v>
          </cell>
          <cell r="C47">
            <v>7200</v>
          </cell>
        </row>
        <row r="48">
          <cell r="A48">
            <v>25</v>
          </cell>
          <cell r="B48">
            <v>22500</v>
          </cell>
          <cell r="C48">
            <v>7500</v>
          </cell>
        </row>
        <row r="49">
          <cell r="A49">
            <v>26</v>
          </cell>
          <cell r="B49">
            <v>22600</v>
          </cell>
          <cell r="C49">
            <v>7800</v>
          </cell>
        </row>
        <row r="50">
          <cell r="A50">
            <v>27</v>
          </cell>
          <cell r="B50">
            <v>22700</v>
          </cell>
          <cell r="C50">
            <v>8100</v>
          </cell>
        </row>
        <row r="51">
          <cell r="A51">
            <v>28</v>
          </cell>
          <cell r="B51">
            <v>22800</v>
          </cell>
          <cell r="C51">
            <v>8400</v>
          </cell>
        </row>
        <row r="52">
          <cell r="A52">
            <v>29</v>
          </cell>
          <cell r="B52">
            <v>22900</v>
          </cell>
          <cell r="C52">
            <v>8700</v>
          </cell>
        </row>
        <row r="53">
          <cell r="A53">
            <v>30</v>
          </cell>
          <cell r="B53">
            <v>23000</v>
          </cell>
          <cell r="C53">
            <v>9000</v>
          </cell>
        </row>
        <row r="54">
          <cell r="A54">
            <v>31</v>
          </cell>
          <cell r="B54">
            <v>23100</v>
          </cell>
          <cell r="C54">
            <v>9300</v>
          </cell>
        </row>
        <row r="55">
          <cell r="A55">
            <v>32</v>
          </cell>
          <cell r="B55">
            <v>23200</v>
          </cell>
          <cell r="C55">
            <v>9600</v>
          </cell>
        </row>
        <row r="56">
          <cell r="A56">
            <v>33</v>
          </cell>
          <cell r="B56">
            <v>23300</v>
          </cell>
          <cell r="C56">
            <v>9900</v>
          </cell>
        </row>
        <row r="57">
          <cell r="A57">
            <v>34</v>
          </cell>
          <cell r="B57">
            <v>23400</v>
          </cell>
          <cell r="C57">
            <v>10200</v>
          </cell>
        </row>
        <row r="58">
          <cell r="A58">
            <v>35</v>
          </cell>
          <cell r="B58">
            <v>23500</v>
          </cell>
          <cell r="C58">
            <v>10500</v>
          </cell>
        </row>
        <row r="59">
          <cell r="A59">
            <v>36</v>
          </cell>
          <cell r="B59">
            <v>23600</v>
          </cell>
          <cell r="C59">
            <v>10800</v>
          </cell>
        </row>
        <row r="60">
          <cell r="A60">
            <v>37</v>
          </cell>
          <cell r="B60">
            <v>23700</v>
          </cell>
          <cell r="C60">
            <v>11100</v>
          </cell>
        </row>
        <row r="61">
          <cell r="A61">
            <v>38</v>
          </cell>
          <cell r="B61">
            <v>23800</v>
          </cell>
          <cell r="C61">
            <v>11400</v>
          </cell>
        </row>
        <row r="62">
          <cell r="A62">
            <v>39</v>
          </cell>
          <cell r="B62">
            <v>23900</v>
          </cell>
          <cell r="C62">
            <v>11700</v>
          </cell>
        </row>
        <row r="63">
          <cell r="A63">
            <v>40</v>
          </cell>
          <cell r="B63">
            <v>24000</v>
          </cell>
          <cell r="C63">
            <v>12000</v>
          </cell>
        </row>
        <row r="64">
          <cell r="A64">
            <v>41</v>
          </cell>
          <cell r="B64">
            <v>24100</v>
          </cell>
          <cell r="C64">
            <v>12300</v>
          </cell>
        </row>
        <row r="65">
          <cell r="A65">
            <v>42</v>
          </cell>
          <cell r="B65">
            <v>24200</v>
          </cell>
          <cell r="C65">
            <v>12600</v>
          </cell>
        </row>
        <row r="66">
          <cell r="A66">
            <v>43</v>
          </cell>
          <cell r="B66">
            <v>24300</v>
          </cell>
          <cell r="C66">
            <v>12900</v>
          </cell>
        </row>
        <row r="67">
          <cell r="A67">
            <v>44</v>
          </cell>
          <cell r="B67">
            <v>24400</v>
          </cell>
          <cell r="C67">
            <v>13200</v>
          </cell>
        </row>
        <row r="68">
          <cell r="A68">
            <v>45</v>
          </cell>
          <cell r="B68">
            <v>24500</v>
          </cell>
          <cell r="C68">
            <v>13500</v>
          </cell>
        </row>
        <row r="69">
          <cell r="A69">
            <v>46</v>
          </cell>
          <cell r="B69">
            <v>24600</v>
          </cell>
          <cell r="C69">
            <v>13800</v>
          </cell>
        </row>
        <row r="70">
          <cell r="A70">
            <v>47</v>
          </cell>
          <cell r="B70">
            <v>24700</v>
          </cell>
          <cell r="C70">
            <v>14100</v>
          </cell>
        </row>
        <row r="71">
          <cell r="A71">
            <v>48</v>
          </cell>
          <cell r="B71">
            <v>24800</v>
          </cell>
          <cell r="C71">
            <v>14400</v>
          </cell>
        </row>
        <row r="72">
          <cell r="A72">
            <v>49</v>
          </cell>
          <cell r="B72">
            <v>24900</v>
          </cell>
          <cell r="C72">
            <v>14700</v>
          </cell>
        </row>
        <row r="73">
          <cell r="A73">
            <v>50</v>
          </cell>
          <cell r="B73">
            <v>25000</v>
          </cell>
          <cell r="C73">
            <v>15000</v>
          </cell>
        </row>
        <row r="74">
          <cell r="A74">
            <v>51</v>
          </cell>
          <cell r="B74">
            <v>25100</v>
          </cell>
          <cell r="C74">
            <v>15300</v>
          </cell>
        </row>
        <row r="75">
          <cell r="A75">
            <v>52</v>
          </cell>
          <cell r="B75">
            <v>25200</v>
          </cell>
          <cell r="C75">
            <v>15600</v>
          </cell>
        </row>
        <row r="76">
          <cell r="A76">
            <v>53</v>
          </cell>
          <cell r="B76">
            <v>25300</v>
          </cell>
          <cell r="C76">
            <v>15900</v>
          </cell>
        </row>
        <row r="77">
          <cell r="A77">
            <v>54</v>
          </cell>
          <cell r="B77">
            <v>25400</v>
          </cell>
          <cell r="C77">
            <v>16200</v>
          </cell>
        </row>
        <row r="78">
          <cell r="A78">
            <v>55</v>
          </cell>
          <cell r="B78">
            <v>25500</v>
          </cell>
          <cell r="C78">
            <v>16500</v>
          </cell>
        </row>
        <row r="79">
          <cell r="A79">
            <v>56</v>
          </cell>
          <cell r="B79">
            <v>25600</v>
          </cell>
          <cell r="C79">
            <v>16800</v>
          </cell>
        </row>
        <row r="80">
          <cell r="A80">
            <v>57</v>
          </cell>
          <cell r="B80">
            <v>25700</v>
          </cell>
          <cell r="C80">
            <v>17100</v>
          </cell>
        </row>
        <row r="81">
          <cell r="A81">
            <v>58</v>
          </cell>
          <cell r="B81">
            <v>25800</v>
          </cell>
          <cell r="C81">
            <v>17400</v>
          </cell>
        </row>
        <row r="82">
          <cell r="A82">
            <v>59</v>
          </cell>
          <cell r="B82">
            <v>25900</v>
          </cell>
          <cell r="C82">
            <v>17700</v>
          </cell>
        </row>
        <row r="83">
          <cell r="A83">
            <v>60</v>
          </cell>
          <cell r="B83">
            <v>26000</v>
          </cell>
          <cell r="C83">
            <v>18000</v>
          </cell>
        </row>
        <row r="84">
          <cell r="A84">
            <v>61</v>
          </cell>
          <cell r="B84">
            <v>26100</v>
          </cell>
          <cell r="C84">
            <v>18300</v>
          </cell>
        </row>
        <row r="85">
          <cell r="A85">
            <v>62</v>
          </cell>
          <cell r="B85">
            <v>26200</v>
          </cell>
          <cell r="C85">
            <v>18600</v>
          </cell>
        </row>
        <row r="86">
          <cell r="A86">
            <v>63</v>
          </cell>
          <cell r="B86">
            <v>26300</v>
          </cell>
          <cell r="C86">
            <v>18900</v>
          </cell>
        </row>
        <row r="87">
          <cell r="A87">
            <v>64</v>
          </cell>
          <cell r="B87">
            <v>26400</v>
          </cell>
          <cell r="C87">
            <v>19200</v>
          </cell>
        </row>
        <row r="88">
          <cell r="A88">
            <v>65</v>
          </cell>
          <cell r="B88">
            <v>26500</v>
          </cell>
          <cell r="C88">
            <v>19500</v>
          </cell>
        </row>
        <row r="89">
          <cell r="A89">
            <v>66</v>
          </cell>
          <cell r="B89">
            <v>26600</v>
          </cell>
          <cell r="C89">
            <v>19800</v>
          </cell>
        </row>
        <row r="90">
          <cell r="A90">
            <v>67</v>
          </cell>
          <cell r="B90">
            <v>26700</v>
          </cell>
          <cell r="C90">
            <v>20100</v>
          </cell>
        </row>
        <row r="91">
          <cell r="A91">
            <v>68</v>
          </cell>
          <cell r="B91">
            <v>26800</v>
          </cell>
          <cell r="C91">
            <v>20400</v>
          </cell>
        </row>
        <row r="92">
          <cell r="A92">
            <v>69</v>
          </cell>
          <cell r="B92">
            <v>26900</v>
          </cell>
          <cell r="C92">
            <v>20700</v>
          </cell>
        </row>
        <row r="93">
          <cell r="A93">
            <v>70</v>
          </cell>
          <cell r="B93">
            <v>27000</v>
          </cell>
          <cell r="C93">
            <v>21000</v>
          </cell>
        </row>
        <row r="94">
          <cell r="A94">
            <v>71</v>
          </cell>
          <cell r="B94">
            <v>27100</v>
          </cell>
          <cell r="C94">
            <v>21300</v>
          </cell>
        </row>
        <row r="95">
          <cell r="A95">
            <v>72</v>
          </cell>
          <cell r="B95">
            <v>27200</v>
          </cell>
          <cell r="C95">
            <v>21600</v>
          </cell>
        </row>
        <row r="96">
          <cell r="A96">
            <v>73</v>
          </cell>
          <cell r="B96">
            <v>27300</v>
          </cell>
          <cell r="C96">
            <v>21900</v>
          </cell>
        </row>
        <row r="97">
          <cell r="A97">
            <v>74</v>
          </cell>
          <cell r="B97">
            <v>27400</v>
          </cell>
          <cell r="C97">
            <v>22200</v>
          </cell>
        </row>
        <row r="98">
          <cell r="A98">
            <v>75</v>
          </cell>
          <cell r="B98">
            <v>27500</v>
          </cell>
          <cell r="C98">
            <v>22500</v>
          </cell>
        </row>
        <row r="99">
          <cell r="A99">
            <v>76</v>
          </cell>
          <cell r="B99">
            <v>27600</v>
          </cell>
          <cell r="C99">
            <v>22800</v>
          </cell>
        </row>
        <row r="100">
          <cell r="A100">
            <v>77</v>
          </cell>
          <cell r="B100">
            <v>27700</v>
          </cell>
          <cell r="C100">
            <v>23100</v>
          </cell>
        </row>
        <row r="101">
          <cell r="A101">
            <v>78</v>
          </cell>
          <cell r="B101">
            <v>27800</v>
          </cell>
          <cell r="C101">
            <v>23400</v>
          </cell>
        </row>
        <row r="102">
          <cell r="A102">
            <v>79</v>
          </cell>
          <cell r="B102">
            <v>27900</v>
          </cell>
          <cell r="C102">
            <v>23700</v>
          </cell>
        </row>
        <row r="103">
          <cell r="A103">
            <v>80</v>
          </cell>
          <cell r="B103">
            <v>28000</v>
          </cell>
          <cell r="C103">
            <v>24000</v>
          </cell>
        </row>
        <row r="104">
          <cell r="A104">
            <v>81</v>
          </cell>
          <cell r="B104">
            <v>28100</v>
          </cell>
          <cell r="C104">
            <v>24300</v>
          </cell>
        </row>
        <row r="105">
          <cell r="A105">
            <v>82</v>
          </cell>
          <cell r="B105">
            <v>28200</v>
          </cell>
          <cell r="C105">
            <v>24600</v>
          </cell>
        </row>
        <row r="106">
          <cell r="A106">
            <v>83</v>
          </cell>
          <cell r="B106">
            <v>28300</v>
          </cell>
          <cell r="C106">
            <v>24900</v>
          </cell>
        </row>
        <row r="107">
          <cell r="A107">
            <v>84</v>
          </cell>
          <cell r="B107">
            <v>28400</v>
          </cell>
          <cell r="C107">
            <v>25200</v>
          </cell>
        </row>
        <row r="108">
          <cell r="A108">
            <v>85</v>
          </cell>
          <cell r="B108">
            <v>28500</v>
          </cell>
          <cell r="C108">
            <v>25500</v>
          </cell>
        </row>
        <row r="109">
          <cell r="A109">
            <v>86</v>
          </cell>
          <cell r="B109">
            <v>28600</v>
          </cell>
          <cell r="C109">
            <v>25800</v>
          </cell>
        </row>
        <row r="110">
          <cell r="A110">
            <v>87</v>
          </cell>
          <cell r="B110">
            <v>28700</v>
          </cell>
          <cell r="C110">
            <v>26100</v>
          </cell>
        </row>
        <row r="111">
          <cell r="A111">
            <v>88</v>
          </cell>
          <cell r="B111">
            <v>28800</v>
          </cell>
          <cell r="C111">
            <v>26400</v>
          </cell>
        </row>
        <row r="112">
          <cell r="A112">
            <v>89</v>
          </cell>
          <cell r="B112">
            <v>28900</v>
          </cell>
          <cell r="C112">
            <v>26700</v>
          </cell>
        </row>
        <row r="113">
          <cell r="A113">
            <v>90</v>
          </cell>
          <cell r="B113">
            <v>29000</v>
          </cell>
          <cell r="C113">
            <v>27000</v>
          </cell>
        </row>
        <row r="114">
          <cell r="A114">
            <v>91</v>
          </cell>
          <cell r="B114">
            <v>29100</v>
          </cell>
          <cell r="C114">
            <v>27300</v>
          </cell>
        </row>
        <row r="115">
          <cell r="A115">
            <v>92</v>
          </cell>
          <cell r="B115">
            <v>29200</v>
          </cell>
          <cell r="C115">
            <v>27600</v>
          </cell>
        </row>
        <row r="116">
          <cell r="A116">
            <v>93</v>
          </cell>
          <cell r="B116">
            <v>29300</v>
          </cell>
          <cell r="C116">
            <v>27900</v>
          </cell>
        </row>
        <row r="117">
          <cell r="A117">
            <v>94</v>
          </cell>
          <cell r="B117">
            <v>29400</v>
          </cell>
          <cell r="C117">
            <v>28200</v>
          </cell>
        </row>
        <row r="118">
          <cell r="A118">
            <v>95</v>
          </cell>
          <cell r="B118">
            <v>29500</v>
          </cell>
          <cell r="C118">
            <v>28500</v>
          </cell>
        </row>
        <row r="119">
          <cell r="A119">
            <v>96</v>
          </cell>
          <cell r="B119">
            <v>29600</v>
          </cell>
          <cell r="C119">
            <v>28800</v>
          </cell>
        </row>
        <row r="120">
          <cell r="A120">
            <v>97</v>
          </cell>
          <cell r="B120">
            <v>29700</v>
          </cell>
          <cell r="C120">
            <v>29100</v>
          </cell>
        </row>
        <row r="121">
          <cell r="A121">
            <v>98</v>
          </cell>
          <cell r="B121">
            <v>29800</v>
          </cell>
          <cell r="C121">
            <v>29400</v>
          </cell>
        </row>
        <row r="122">
          <cell r="A122">
            <v>99</v>
          </cell>
          <cell r="B122">
            <v>29900</v>
          </cell>
          <cell r="C122">
            <v>29700</v>
          </cell>
        </row>
        <row r="123">
          <cell r="A123">
            <v>100</v>
          </cell>
          <cell r="B123">
            <v>30000</v>
          </cell>
          <cell r="C123">
            <v>30000</v>
          </cell>
        </row>
        <row r="124">
          <cell r="A124">
            <v>101</v>
          </cell>
          <cell r="B124">
            <v>30100</v>
          </cell>
          <cell r="C124">
            <v>30300</v>
          </cell>
        </row>
        <row r="125">
          <cell r="A125">
            <v>102</v>
          </cell>
          <cell r="B125">
            <v>30200</v>
          </cell>
          <cell r="C125">
            <v>30600</v>
          </cell>
        </row>
        <row r="126">
          <cell r="A126">
            <v>103</v>
          </cell>
          <cell r="B126">
            <v>30300</v>
          </cell>
          <cell r="C126">
            <v>30900</v>
          </cell>
        </row>
        <row r="127">
          <cell r="A127">
            <v>104</v>
          </cell>
          <cell r="B127">
            <v>30400</v>
          </cell>
          <cell r="C127">
            <v>31200</v>
          </cell>
        </row>
        <row r="128">
          <cell r="A128">
            <v>105</v>
          </cell>
          <cell r="B128">
            <v>30500</v>
          </cell>
          <cell r="C128">
            <v>31500</v>
          </cell>
        </row>
        <row r="129">
          <cell r="A129">
            <v>106</v>
          </cell>
          <cell r="B129">
            <v>30600</v>
          </cell>
          <cell r="C129">
            <v>31800</v>
          </cell>
        </row>
        <row r="130">
          <cell r="A130">
            <v>107</v>
          </cell>
          <cell r="B130">
            <v>30700</v>
          </cell>
          <cell r="C130">
            <v>32100</v>
          </cell>
        </row>
        <row r="131">
          <cell r="A131">
            <v>108</v>
          </cell>
          <cell r="B131">
            <v>30800</v>
          </cell>
          <cell r="C131">
            <v>32400</v>
          </cell>
        </row>
        <row r="132">
          <cell r="A132">
            <v>109</v>
          </cell>
          <cell r="B132">
            <v>30900</v>
          </cell>
          <cell r="C132">
            <v>32700</v>
          </cell>
        </row>
        <row r="133">
          <cell r="A133">
            <v>110</v>
          </cell>
          <cell r="B133">
            <v>31000</v>
          </cell>
          <cell r="C133">
            <v>33000</v>
          </cell>
        </row>
        <row r="134">
          <cell r="A134">
            <v>111</v>
          </cell>
          <cell r="B134">
            <v>31100</v>
          </cell>
          <cell r="C134">
            <v>33300</v>
          </cell>
        </row>
        <row r="135">
          <cell r="A135">
            <v>112</v>
          </cell>
          <cell r="B135">
            <v>31200</v>
          </cell>
          <cell r="C135">
            <v>33600</v>
          </cell>
        </row>
        <row r="136">
          <cell r="A136">
            <v>113</v>
          </cell>
          <cell r="B136">
            <v>31300</v>
          </cell>
          <cell r="C136">
            <v>33900</v>
          </cell>
        </row>
        <row r="137">
          <cell r="A137">
            <v>114</v>
          </cell>
          <cell r="B137">
            <v>31400</v>
          </cell>
          <cell r="C137">
            <v>34200</v>
          </cell>
        </row>
        <row r="138">
          <cell r="A138">
            <v>115</v>
          </cell>
          <cell r="B138">
            <v>31500</v>
          </cell>
          <cell r="C138">
            <v>34500</v>
          </cell>
        </row>
        <row r="139">
          <cell r="A139">
            <v>116</v>
          </cell>
          <cell r="B139">
            <v>31600</v>
          </cell>
          <cell r="C139">
            <v>34800</v>
          </cell>
        </row>
        <row r="140">
          <cell r="A140">
            <v>117</v>
          </cell>
          <cell r="B140">
            <v>31700</v>
          </cell>
          <cell r="C140">
            <v>35100</v>
          </cell>
        </row>
        <row r="141">
          <cell r="A141">
            <v>118</v>
          </cell>
          <cell r="B141">
            <v>31800</v>
          </cell>
          <cell r="C141">
            <v>35400</v>
          </cell>
        </row>
        <row r="142">
          <cell r="A142">
            <v>119</v>
          </cell>
          <cell r="B142">
            <v>31900</v>
          </cell>
          <cell r="C142">
            <v>35700</v>
          </cell>
        </row>
        <row r="143">
          <cell r="A143">
            <v>120</v>
          </cell>
          <cell r="B143">
            <v>32000</v>
          </cell>
          <cell r="C143">
            <v>36000</v>
          </cell>
        </row>
        <row r="144">
          <cell r="A144">
            <v>121</v>
          </cell>
          <cell r="B144">
            <v>32100</v>
          </cell>
          <cell r="C144">
            <v>36300</v>
          </cell>
        </row>
        <row r="145">
          <cell r="A145">
            <v>122</v>
          </cell>
          <cell r="B145">
            <v>32200</v>
          </cell>
          <cell r="C145">
            <v>36600</v>
          </cell>
        </row>
        <row r="146">
          <cell r="A146">
            <v>123</v>
          </cell>
          <cell r="B146">
            <v>32300</v>
          </cell>
          <cell r="C146">
            <v>36900</v>
          </cell>
        </row>
        <row r="147">
          <cell r="A147">
            <v>124</v>
          </cell>
          <cell r="B147">
            <v>32400</v>
          </cell>
          <cell r="C147">
            <v>37200</v>
          </cell>
        </row>
        <row r="148">
          <cell r="A148">
            <v>125</v>
          </cell>
          <cell r="B148">
            <v>32500</v>
          </cell>
          <cell r="C148">
            <v>37500</v>
          </cell>
        </row>
        <row r="149">
          <cell r="A149">
            <v>126</v>
          </cell>
          <cell r="B149">
            <v>32600</v>
          </cell>
          <cell r="C149">
            <v>37800</v>
          </cell>
        </row>
        <row r="150">
          <cell r="A150">
            <v>127</v>
          </cell>
          <cell r="B150">
            <v>32700</v>
          </cell>
          <cell r="C150">
            <v>38100</v>
          </cell>
        </row>
        <row r="151">
          <cell r="A151">
            <v>128</v>
          </cell>
          <cell r="B151">
            <v>32800</v>
          </cell>
          <cell r="C151">
            <v>38400</v>
          </cell>
        </row>
        <row r="152">
          <cell r="A152">
            <v>129</v>
          </cell>
          <cell r="B152">
            <v>32900</v>
          </cell>
          <cell r="C152">
            <v>38700</v>
          </cell>
        </row>
        <row r="153">
          <cell r="A153">
            <v>130</v>
          </cell>
          <cell r="B153">
            <v>33000</v>
          </cell>
          <cell r="C153">
            <v>39000</v>
          </cell>
        </row>
        <row r="154">
          <cell r="A154">
            <v>131</v>
          </cell>
          <cell r="B154">
            <v>33100</v>
          </cell>
          <cell r="C154">
            <v>39300</v>
          </cell>
        </row>
        <row r="155">
          <cell r="A155">
            <v>132</v>
          </cell>
          <cell r="B155">
            <v>33200</v>
          </cell>
          <cell r="C155">
            <v>39600</v>
          </cell>
        </row>
        <row r="156">
          <cell r="A156">
            <v>133</v>
          </cell>
          <cell r="B156">
            <v>33300</v>
          </cell>
          <cell r="C156">
            <v>39900</v>
          </cell>
        </row>
        <row r="157">
          <cell r="A157">
            <v>134</v>
          </cell>
          <cell r="B157">
            <v>33400</v>
          </cell>
          <cell r="C157">
            <v>40200</v>
          </cell>
        </row>
        <row r="158">
          <cell r="A158">
            <v>135</v>
          </cell>
          <cell r="B158">
            <v>33500</v>
          </cell>
          <cell r="C158">
            <v>40500</v>
          </cell>
        </row>
        <row r="159">
          <cell r="A159">
            <v>136</v>
          </cell>
          <cell r="B159">
            <v>33600</v>
          </cell>
          <cell r="C159">
            <v>40800</v>
          </cell>
        </row>
        <row r="160">
          <cell r="A160">
            <v>137</v>
          </cell>
          <cell r="B160">
            <v>33700</v>
          </cell>
          <cell r="C160">
            <v>41100</v>
          </cell>
        </row>
        <row r="161">
          <cell r="A161">
            <v>138</v>
          </cell>
          <cell r="B161">
            <v>33800</v>
          </cell>
          <cell r="C161">
            <v>41400</v>
          </cell>
        </row>
        <row r="162">
          <cell r="A162">
            <v>139</v>
          </cell>
          <cell r="B162">
            <v>33900</v>
          </cell>
          <cell r="C162">
            <v>41700</v>
          </cell>
        </row>
        <row r="163">
          <cell r="A163">
            <v>140</v>
          </cell>
          <cell r="B163">
            <v>34000</v>
          </cell>
          <cell r="C163">
            <v>42000</v>
          </cell>
        </row>
        <row r="164">
          <cell r="A164">
            <v>141</v>
          </cell>
          <cell r="B164">
            <v>34100</v>
          </cell>
          <cell r="C164">
            <v>42300</v>
          </cell>
        </row>
        <row r="165">
          <cell r="A165">
            <v>142</v>
          </cell>
          <cell r="B165">
            <v>34200</v>
          </cell>
          <cell r="C165">
            <v>42600</v>
          </cell>
        </row>
        <row r="166">
          <cell r="A166">
            <v>143</v>
          </cell>
          <cell r="B166">
            <v>34300</v>
          </cell>
          <cell r="C166">
            <v>42900</v>
          </cell>
        </row>
        <row r="167">
          <cell r="A167">
            <v>144</v>
          </cell>
          <cell r="B167">
            <v>34400</v>
          </cell>
          <cell r="C167">
            <v>43200</v>
          </cell>
        </row>
        <row r="168">
          <cell r="A168">
            <v>145</v>
          </cell>
          <cell r="B168">
            <v>34500</v>
          </cell>
          <cell r="C168">
            <v>43500</v>
          </cell>
        </row>
        <row r="169">
          <cell r="A169">
            <v>146</v>
          </cell>
          <cell r="B169">
            <v>34600</v>
          </cell>
          <cell r="C169">
            <v>43800</v>
          </cell>
        </row>
        <row r="170">
          <cell r="A170">
            <v>147</v>
          </cell>
          <cell r="B170">
            <v>34700</v>
          </cell>
          <cell r="C170">
            <v>44100</v>
          </cell>
        </row>
        <row r="171">
          <cell r="A171">
            <v>148</v>
          </cell>
          <cell r="B171">
            <v>34800</v>
          </cell>
          <cell r="C171">
            <v>44400</v>
          </cell>
        </row>
        <row r="172">
          <cell r="A172">
            <v>149</v>
          </cell>
          <cell r="B172">
            <v>34900</v>
          </cell>
          <cell r="C172">
            <v>44700</v>
          </cell>
        </row>
        <row r="173">
          <cell r="A173">
            <v>150</v>
          </cell>
          <cell r="B173">
            <v>35000</v>
          </cell>
          <cell r="C173">
            <v>45000</v>
          </cell>
        </row>
        <row r="174">
          <cell r="A174">
            <v>151</v>
          </cell>
          <cell r="B174">
            <v>35100</v>
          </cell>
          <cell r="C174">
            <v>45300</v>
          </cell>
        </row>
        <row r="175">
          <cell r="A175">
            <v>152</v>
          </cell>
          <cell r="B175">
            <v>35200</v>
          </cell>
          <cell r="C175">
            <v>45600</v>
          </cell>
        </row>
        <row r="176">
          <cell r="A176">
            <v>153</v>
          </cell>
          <cell r="B176">
            <v>35300</v>
          </cell>
          <cell r="C176">
            <v>45900</v>
          </cell>
        </row>
        <row r="177">
          <cell r="A177">
            <v>154</v>
          </cell>
          <cell r="B177">
            <v>35400</v>
          </cell>
          <cell r="C177">
            <v>46200</v>
          </cell>
        </row>
        <row r="178">
          <cell r="A178">
            <v>155</v>
          </cell>
          <cell r="B178">
            <v>35500</v>
          </cell>
          <cell r="C178">
            <v>46500</v>
          </cell>
        </row>
        <row r="179">
          <cell r="A179">
            <v>156</v>
          </cell>
          <cell r="B179">
            <v>35600</v>
          </cell>
          <cell r="C179">
            <v>46800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pplewebdata://B757CE31-D1A8-4307-BE12-0AA6BC17EE8B/" TargetMode="External"/><Relationship Id="rId2" Type="http://schemas.openxmlformats.org/officeDocument/2006/relationships/hyperlink" Target="applewebdata://B757CE31-D1A8-4307-BE12-0AA6BC17EE8B/" TargetMode="External"/><Relationship Id="rId1" Type="http://schemas.openxmlformats.org/officeDocument/2006/relationships/hyperlink" Target="applewebdata://B757CE31-D1A8-4307-BE12-0AA6BC17EE8B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applewebdata://B757CE31-D1A8-4307-BE12-0AA6BC17EE8B/" TargetMode="External"/><Relationship Id="rId2" Type="http://schemas.openxmlformats.org/officeDocument/2006/relationships/hyperlink" Target="applewebdata://B757CE31-D1A8-4307-BE12-0AA6BC17EE8B/" TargetMode="External"/><Relationship Id="rId1" Type="http://schemas.openxmlformats.org/officeDocument/2006/relationships/hyperlink" Target="http://www.aprendizajeactivo.com.ar/index.php?pagina=punto_equilibrio_varios_productos" TargetMode="External"/><Relationship Id="rId5" Type="http://schemas.openxmlformats.org/officeDocument/2006/relationships/hyperlink" Target="http://www.aprendizajeactivo.com.ar/index.php?pagina=punto_equilibrio" TargetMode="External"/><Relationship Id="rId4" Type="http://schemas.openxmlformats.org/officeDocument/2006/relationships/hyperlink" Target="applewebdata://B757CE31-D1A8-4307-BE12-0AA6BC17EE8B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applewebdata://B757CE31-D1A8-4307-BE12-0AA6BC17EE8B/" TargetMode="External"/><Relationship Id="rId2" Type="http://schemas.openxmlformats.org/officeDocument/2006/relationships/hyperlink" Target="applewebdata://B757CE31-D1A8-4307-BE12-0AA6BC17EE8B/" TargetMode="External"/><Relationship Id="rId1" Type="http://schemas.openxmlformats.org/officeDocument/2006/relationships/hyperlink" Target="applewebdata://B757CE31-D1A8-4307-BE12-0AA6BC17EE8B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applewebdata://B757CE31-D1A8-4307-BE12-0AA6BC17EE8B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aprendizajeactivo.com.ar/" TargetMode="External"/><Relationship Id="rId1" Type="http://schemas.openxmlformats.org/officeDocument/2006/relationships/hyperlink" Target="http://www.aprendizajeactivo.com.ar/index.php?pagina=punto_equilibrio_varios_productos&amp;utm_source=excel_vprod&amp;utm_medium=descarga&amp;utm_campaign=excel" TargetMode="External"/><Relationship Id="rId6" Type="http://schemas.openxmlformats.org/officeDocument/2006/relationships/hyperlink" Target="applewebdata://B757CE31-D1A8-4307-BE12-0AA6BC17EE8B/" TargetMode="External"/><Relationship Id="rId5" Type="http://schemas.openxmlformats.org/officeDocument/2006/relationships/hyperlink" Target="applewebdata://B757CE31-D1A8-4307-BE12-0AA6BC17EE8B/" TargetMode="External"/><Relationship Id="rId4" Type="http://schemas.openxmlformats.org/officeDocument/2006/relationships/hyperlink" Target="applewebdata://B757CE31-D1A8-4307-BE12-0AA6BC17EE8B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applewebdata://B757CE31-D1A8-4307-BE12-0AA6BC17EE8B/" TargetMode="External"/><Relationship Id="rId2" Type="http://schemas.openxmlformats.org/officeDocument/2006/relationships/hyperlink" Target="applewebdata://B757CE31-D1A8-4307-BE12-0AA6BC17EE8B/" TargetMode="External"/><Relationship Id="rId1" Type="http://schemas.openxmlformats.org/officeDocument/2006/relationships/hyperlink" Target="http://www.aprendizajeactivo.com.ar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hyperlink" Target="applewebdata://B757CE31-D1A8-4307-BE12-0AA6BC17EE8B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applewebdata://B757CE31-D1A8-4307-BE12-0AA6BC17EE8B/" TargetMode="External"/><Relationship Id="rId2" Type="http://schemas.openxmlformats.org/officeDocument/2006/relationships/hyperlink" Target="applewebdata://B757CE31-D1A8-4307-BE12-0AA6BC17EE8B/" TargetMode="External"/><Relationship Id="rId1" Type="http://schemas.openxmlformats.org/officeDocument/2006/relationships/hyperlink" Target="http://www.aprendizajeactivo.com.a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applewebdata://B757CE31-D1A8-4307-BE12-0AA6BC17EE8B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applewebdata://B757CE31-D1A8-4307-BE12-0AA6BC17EE8B/" TargetMode="External"/><Relationship Id="rId2" Type="http://schemas.openxmlformats.org/officeDocument/2006/relationships/hyperlink" Target="applewebdata://B757CE31-D1A8-4307-BE12-0AA6BC17EE8B/" TargetMode="External"/><Relationship Id="rId1" Type="http://schemas.openxmlformats.org/officeDocument/2006/relationships/hyperlink" Target="applewebdata://B757CE31-D1A8-4307-BE12-0AA6BC17EE8B/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634B3-1C71-F541-825A-5F1310FFA247}">
  <dimension ref="A1:O21"/>
  <sheetViews>
    <sheetView tabSelected="1" zoomScale="150" zoomScaleNormal="150" workbookViewId="0">
      <selection activeCell="H14" sqref="H14"/>
    </sheetView>
  </sheetViews>
  <sheetFormatPr baseColWidth="10" defaultRowHeight="15" x14ac:dyDescent="0.2"/>
  <cols>
    <col min="4" max="4" width="4.5" customWidth="1"/>
    <col min="5" max="5" width="14.6640625" customWidth="1"/>
    <col min="7" max="7" width="5" customWidth="1"/>
    <col min="8" max="8" width="17.33203125" customWidth="1"/>
    <col min="10" max="10" width="5.1640625" customWidth="1"/>
    <col min="11" max="11" width="17.33203125" customWidth="1"/>
  </cols>
  <sheetData>
    <row r="1" spans="1:15" ht="11" customHeight="1" thickBo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9" x14ac:dyDescent="0.25">
      <c r="A2" s="164" t="s">
        <v>90</v>
      </c>
      <c r="B2" s="104"/>
      <c r="C2" s="164" t="s">
        <v>91</v>
      </c>
      <c r="D2" s="104"/>
      <c r="E2" s="104"/>
      <c r="F2" s="164" t="s">
        <v>87</v>
      </c>
      <c r="G2" s="104"/>
      <c r="H2" s="104"/>
      <c r="I2" s="164" t="s">
        <v>88</v>
      </c>
      <c r="J2" s="104"/>
      <c r="K2" s="104"/>
      <c r="L2" s="164" t="s">
        <v>89</v>
      </c>
      <c r="M2" s="104"/>
      <c r="N2" s="164" t="s">
        <v>92</v>
      </c>
      <c r="O2" s="104"/>
    </row>
    <row r="3" spans="1:15" ht="20" thickBot="1" x14ac:dyDescent="0.3">
      <c r="A3" s="165"/>
      <c r="B3" s="104"/>
      <c r="C3" s="165"/>
      <c r="D3" s="104"/>
      <c r="E3" s="104"/>
      <c r="F3" s="165"/>
      <c r="G3" s="104"/>
      <c r="H3" s="104"/>
      <c r="I3" s="165"/>
      <c r="J3" s="104"/>
      <c r="K3" s="104"/>
      <c r="L3" s="165"/>
      <c r="M3" s="104"/>
      <c r="N3" s="165"/>
      <c r="O3" s="104"/>
    </row>
    <row r="4" spans="1:15" ht="12" customHeight="1" x14ac:dyDescent="0.25">
      <c r="A4" s="103"/>
      <c r="B4" s="103"/>
      <c r="C4" s="101"/>
      <c r="D4" s="103"/>
      <c r="E4" s="103"/>
      <c r="F4" s="101"/>
      <c r="G4" s="103"/>
      <c r="H4" s="103"/>
      <c r="I4" s="101"/>
      <c r="J4" s="103"/>
      <c r="K4" s="103"/>
      <c r="L4" s="101"/>
      <c r="M4" s="103"/>
      <c r="N4" s="103"/>
      <c r="O4" s="103"/>
    </row>
    <row r="6" spans="1:15" ht="16" thickBot="1" x14ac:dyDescent="0.25"/>
    <row r="7" spans="1:15" ht="15" customHeight="1" x14ac:dyDescent="0.2">
      <c r="A7" s="138" t="s">
        <v>111</v>
      </c>
      <c r="B7" s="139"/>
      <c r="C7" s="139"/>
      <c r="D7" s="139"/>
      <c r="E7" s="139"/>
      <c r="F7" s="139"/>
      <c r="G7" s="140"/>
    </row>
    <row r="8" spans="1:15" x14ac:dyDescent="0.2">
      <c r="A8" s="141"/>
      <c r="B8" s="142"/>
      <c r="C8" s="142"/>
      <c r="D8" s="142"/>
      <c r="E8" s="142"/>
      <c r="F8" s="142"/>
      <c r="G8" s="143"/>
    </row>
    <row r="9" spans="1:15" x14ac:dyDescent="0.2">
      <c r="A9" s="141"/>
      <c r="B9" s="142"/>
      <c r="C9" s="142"/>
      <c r="D9" s="142"/>
      <c r="E9" s="142"/>
      <c r="F9" s="142"/>
      <c r="G9" s="143"/>
    </row>
    <row r="10" spans="1:15" ht="16" thickBot="1" x14ac:dyDescent="0.25">
      <c r="A10" s="144"/>
      <c r="B10" s="145"/>
      <c r="C10" s="145"/>
      <c r="D10" s="145"/>
      <c r="E10" s="145"/>
      <c r="F10" s="145"/>
      <c r="G10" s="146"/>
    </row>
    <row r="11" spans="1:15" x14ac:dyDescent="0.2">
      <c r="B11" s="163"/>
      <c r="C11" s="163"/>
    </row>
    <row r="12" spans="1:15" ht="16" x14ac:dyDescent="0.2">
      <c r="A12" s="156" t="s">
        <v>100</v>
      </c>
      <c r="B12" s="156"/>
      <c r="C12" s="156"/>
    </row>
    <row r="13" spans="1:15" ht="16" thickBot="1" x14ac:dyDescent="0.25">
      <c r="B13" s="163"/>
      <c r="C13" s="163"/>
    </row>
    <row r="14" spans="1:15" ht="16" thickBot="1" x14ac:dyDescent="0.25">
      <c r="B14" s="157" t="s">
        <v>56</v>
      </c>
      <c r="C14" s="158"/>
      <c r="D14" s="159"/>
      <c r="E14" s="121" t="s">
        <v>57</v>
      </c>
    </row>
    <row r="15" spans="1:15" x14ac:dyDescent="0.2">
      <c r="B15" s="160" t="s">
        <v>101</v>
      </c>
      <c r="C15" s="161"/>
      <c r="D15" s="162"/>
      <c r="E15" s="119"/>
    </row>
    <row r="16" spans="1:15" x14ac:dyDescent="0.2">
      <c r="B16" s="147" t="s">
        <v>104</v>
      </c>
      <c r="C16" s="148"/>
      <c r="D16" s="149"/>
      <c r="E16" s="117"/>
    </row>
    <row r="17" spans="2:5" x14ac:dyDescent="0.2">
      <c r="B17" s="147" t="s">
        <v>102</v>
      </c>
      <c r="C17" s="148"/>
      <c r="D17" s="149"/>
      <c r="E17" s="117"/>
    </row>
    <row r="18" spans="2:5" x14ac:dyDescent="0.2">
      <c r="B18" s="147" t="s">
        <v>103</v>
      </c>
      <c r="C18" s="148"/>
      <c r="D18" s="149"/>
      <c r="E18" s="117"/>
    </row>
    <row r="19" spans="2:5" x14ac:dyDescent="0.2">
      <c r="B19" s="147" t="s">
        <v>105</v>
      </c>
      <c r="C19" s="148"/>
      <c r="D19" s="149"/>
      <c r="E19" s="117"/>
    </row>
    <row r="20" spans="2:5" ht="16" thickBot="1" x14ac:dyDescent="0.25">
      <c r="B20" s="150" t="s">
        <v>106</v>
      </c>
      <c r="C20" s="151"/>
      <c r="D20" s="152"/>
      <c r="E20" s="120"/>
    </row>
    <row r="21" spans="2:5" ht="16" thickBot="1" x14ac:dyDescent="0.25">
      <c r="B21" s="153" t="s">
        <v>107</v>
      </c>
      <c r="C21" s="154"/>
      <c r="D21" s="155"/>
      <c r="E21" s="118">
        <f>SUM(E15:E20)</f>
        <v>0</v>
      </c>
    </row>
  </sheetData>
  <mergeCells count="18">
    <mergeCell ref="N2:N3"/>
    <mergeCell ref="A2:A3"/>
    <mergeCell ref="C2:C3"/>
    <mergeCell ref="F2:F3"/>
    <mergeCell ref="I2:I3"/>
    <mergeCell ref="L2:L3"/>
    <mergeCell ref="B21:D21"/>
    <mergeCell ref="A12:C12"/>
    <mergeCell ref="B14:D14"/>
    <mergeCell ref="B15:D15"/>
    <mergeCell ref="B17:D17"/>
    <mergeCell ref="B13:C13"/>
    <mergeCell ref="A7:G10"/>
    <mergeCell ref="B18:D18"/>
    <mergeCell ref="B16:D16"/>
    <mergeCell ref="B19:D19"/>
    <mergeCell ref="B20:D20"/>
    <mergeCell ref="B11:C11"/>
  </mergeCells>
  <hyperlinks>
    <hyperlink ref="C2" r:id="rId1" location="Inversión_Inicial!A1" display="applewebdata://B757CE31-D1A8-4307-BE12-0AA6BC17EE8B/ - Inversión_Inicial!A1" xr:uid="{C88F38A0-30F7-B442-B553-999861BF07B6}"/>
    <hyperlink ref="F2" r:id="rId2" location="Punto_Equilibrio!A1" display="applewebdata://B757CE31-D1A8-4307-BE12-0AA6BC17EE8B/ - Punto_Equilibrio!A1" xr:uid="{925FA049-B9E5-5840-99BA-04549CB61B4C}"/>
    <hyperlink ref="I2" location="'Presupuesto de Ventas'!A1" display="'Presupuesto de Ventas'!A1" xr:uid="{4DB0E3AB-4641-4142-B385-497181D420C3}"/>
    <hyperlink ref="L2" location="'Presupuesto Integral'!A1" display="'Presupuesto Integral'!A1" xr:uid="{39DD804D-3922-3F42-B59F-EA616D6FAA63}"/>
    <hyperlink ref="N2" location="'Presupuesto Integral'!A1" display="'Presupuesto Integral'!A1" xr:uid="{90DBC80E-4F73-6B46-B501-D829D5D7EB8D}"/>
    <hyperlink ref="A2" r:id="rId3" location="Inversión_Inicial!A1" display="applewebdata://B757CE31-D1A8-4307-BE12-0AA6BC17EE8B/ - Inversión_Inicial!A1" xr:uid="{76A954BC-6F97-6F4F-9616-55875185D206}"/>
    <hyperlink ref="N2:N3" location="Evaluación_Financiera!A1" display="Paso 6 Evaluación Financiera" xr:uid="{1B5C0B7A-17C7-904E-9E6B-45C981DA9B70}"/>
    <hyperlink ref="A2:A3" location="Inversión_Inicial!A1" display="Paso 1 Inversión" xr:uid="{2D488007-3530-E14C-8F7B-5655DC5B03BF}"/>
    <hyperlink ref="C2:C3" location="Costos_Operativos!A1" display="Paso  2 Costos" xr:uid="{37BF8E7F-67E9-8D47-97C4-FDCFED76F743}"/>
    <hyperlink ref="F2:F3" location="Punto_Equilibrio!A1" display="Paso 3 Equilibrio" xr:uid="{F510A5CE-243E-4A4A-B17E-C0FD22986F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0C68E-86CD-6E43-880C-D4C633264008}">
  <dimension ref="A1:O17"/>
  <sheetViews>
    <sheetView zoomScale="150" zoomScaleNormal="150" workbookViewId="0">
      <selection activeCell="F2" sqref="F2:F3"/>
    </sheetView>
  </sheetViews>
  <sheetFormatPr baseColWidth="10" defaultRowHeight="15" x14ac:dyDescent="0.2"/>
  <cols>
    <col min="4" max="4" width="4.5" customWidth="1"/>
    <col min="5" max="5" width="17.33203125" customWidth="1"/>
    <col min="7" max="7" width="5" customWidth="1"/>
    <col min="8" max="8" width="17.33203125" customWidth="1"/>
    <col min="10" max="10" width="5.1640625" customWidth="1"/>
    <col min="11" max="11" width="17.33203125" customWidth="1"/>
  </cols>
  <sheetData>
    <row r="1" spans="1:15" ht="16" thickBo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9" x14ac:dyDescent="0.25">
      <c r="A2" s="164" t="s">
        <v>90</v>
      </c>
      <c r="B2" s="104"/>
      <c r="C2" s="164" t="s">
        <v>91</v>
      </c>
      <c r="D2" s="104"/>
      <c r="E2" s="104"/>
      <c r="F2" s="164" t="s">
        <v>87</v>
      </c>
      <c r="G2" s="104"/>
      <c r="H2" s="104"/>
      <c r="I2" s="164" t="s">
        <v>88</v>
      </c>
      <c r="J2" s="104"/>
      <c r="K2" s="104"/>
      <c r="L2" s="164" t="s">
        <v>89</v>
      </c>
      <c r="M2" s="104"/>
      <c r="N2" s="164" t="s">
        <v>92</v>
      </c>
      <c r="O2" s="104"/>
    </row>
    <row r="3" spans="1:15" ht="20" thickBot="1" x14ac:dyDescent="0.3">
      <c r="A3" s="165"/>
      <c r="B3" s="104"/>
      <c r="C3" s="165"/>
      <c r="D3" s="104"/>
      <c r="E3" s="104"/>
      <c r="F3" s="165"/>
      <c r="G3" s="104"/>
      <c r="H3" s="104"/>
      <c r="I3" s="165"/>
      <c r="J3" s="104"/>
      <c r="K3" s="104"/>
      <c r="L3" s="165"/>
      <c r="M3" s="104"/>
      <c r="N3" s="165"/>
      <c r="O3" s="104"/>
    </row>
    <row r="4" spans="1:15" ht="19" x14ac:dyDescent="0.25">
      <c r="A4" s="103"/>
      <c r="B4" s="103"/>
      <c r="C4" s="101"/>
      <c r="D4" s="103"/>
      <c r="E4" s="103"/>
      <c r="F4" s="101"/>
      <c r="G4" s="103"/>
      <c r="H4" s="103"/>
      <c r="I4" s="101"/>
      <c r="J4" s="103"/>
      <c r="K4" s="103"/>
      <c r="L4" s="101"/>
      <c r="M4" s="103"/>
      <c r="N4" s="103"/>
      <c r="O4" s="103"/>
    </row>
    <row r="6" spans="1:15" ht="21" x14ac:dyDescent="0.25">
      <c r="B6" s="63" t="s">
        <v>82</v>
      </c>
      <c r="C6" s="63"/>
      <c r="D6" s="63"/>
      <c r="E6" s="63"/>
      <c r="M6" s="166" t="s">
        <v>108</v>
      </c>
      <c r="N6" s="166"/>
    </row>
    <row r="7" spans="1:15" ht="22" thickBot="1" x14ac:dyDescent="0.3">
      <c r="B7" s="63"/>
      <c r="C7" s="63"/>
      <c r="D7" s="63"/>
      <c r="E7" s="63"/>
      <c r="I7" s="64"/>
    </row>
    <row r="8" spans="1:15" ht="20" customHeight="1" x14ac:dyDescent="0.25">
      <c r="B8" s="170" t="s">
        <v>83</v>
      </c>
      <c r="C8" s="171"/>
      <c r="D8" s="171"/>
      <c r="E8" s="171"/>
      <c r="F8" s="171"/>
      <c r="G8" s="171"/>
      <c r="H8" s="172"/>
      <c r="I8" s="64"/>
    </row>
    <row r="9" spans="1:15" s="95" customFormat="1" ht="20" customHeight="1" x14ac:dyDescent="0.25">
      <c r="B9" s="173"/>
      <c r="C9" s="174"/>
      <c r="D9" s="174"/>
      <c r="E9" s="174"/>
      <c r="F9" s="174"/>
      <c r="G9" s="174"/>
      <c r="H9" s="175"/>
    </row>
    <row r="10" spans="1:15" s="95" customFormat="1" ht="20" customHeight="1" thickBot="1" x14ac:dyDescent="0.3">
      <c r="B10" s="176"/>
      <c r="C10" s="177"/>
      <c r="D10" s="177"/>
      <c r="E10" s="177"/>
      <c r="F10" s="177"/>
      <c r="G10" s="177"/>
      <c r="H10" s="178"/>
    </row>
    <row r="11" spans="1:15" ht="16" thickBot="1" x14ac:dyDescent="0.25"/>
    <row r="12" spans="1:15" ht="16" thickBot="1" x14ac:dyDescent="0.25">
      <c r="B12" s="167" t="s">
        <v>55</v>
      </c>
      <c r="C12" s="168"/>
      <c r="E12" s="167" t="s">
        <v>64</v>
      </c>
      <c r="F12" s="168"/>
      <c r="H12" s="167" t="s">
        <v>65</v>
      </c>
      <c r="I12" s="169"/>
      <c r="K12" s="167" t="s">
        <v>66</v>
      </c>
      <c r="L12" s="169"/>
    </row>
    <row r="13" spans="1:15" x14ac:dyDescent="0.2">
      <c r="B13" s="34" t="s">
        <v>56</v>
      </c>
      <c r="C13" s="6" t="s">
        <v>57</v>
      </c>
      <c r="E13" s="34" t="s">
        <v>56</v>
      </c>
      <c r="F13" s="6" t="s">
        <v>57</v>
      </c>
      <c r="H13" s="32" t="s">
        <v>56</v>
      </c>
      <c r="I13" s="6" t="s">
        <v>57</v>
      </c>
      <c r="K13" s="32" t="s">
        <v>56</v>
      </c>
      <c r="L13" s="6" t="s">
        <v>57</v>
      </c>
    </row>
    <row r="14" spans="1:15" x14ac:dyDescent="0.2">
      <c r="B14" s="34" t="s">
        <v>41</v>
      </c>
      <c r="C14" s="36"/>
      <c r="E14" s="34" t="s">
        <v>58</v>
      </c>
      <c r="F14" s="36"/>
      <c r="H14" s="32" t="s">
        <v>58</v>
      </c>
      <c r="I14" s="36"/>
      <c r="K14" s="32" t="s">
        <v>58</v>
      </c>
      <c r="L14" s="36"/>
    </row>
    <row r="15" spans="1:15" x14ac:dyDescent="0.2">
      <c r="B15" s="34" t="s">
        <v>59</v>
      </c>
      <c r="C15" s="36"/>
      <c r="E15" s="34" t="s">
        <v>60</v>
      </c>
      <c r="F15" s="36"/>
      <c r="H15" s="32" t="s">
        <v>60</v>
      </c>
      <c r="I15" s="36"/>
      <c r="K15" s="32" t="s">
        <v>60</v>
      </c>
      <c r="L15" s="36"/>
    </row>
    <row r="16" spans="1:15" ht="16" thickBot="1" x14ac:dyDescent="0.25">
      <c r="B16" s="34" t="s">
        <v>40</v>
      </c>
      <c r="C16" s="37"/>
      <c r="E16" s="34" t="s">
        <v>61</v>
      </c>
      <c r="F16" s="37"/>
      <c r="H16" s="32" t="s">
        <v>61</v>
      </c>
      <c r="I16" s="37"/>
      <c r="K16" s="32" t="s">
        <v>61</v>
      </c>
      <c r="L16" s="37"/>
    </row>
    <row r="17" spans="2:12" ht="16" thickBot="1" x14ac:dyDescent="0.25">
      <c r="B17" s="35" t="s">
        <v>62</v>
      </c>
      <c r="C17" s="41">
        <f>SUM(C14:C16)</f>
        <v>0</v>
      </c>
      <c r="E17" s="35" t="s">
        <v>63</v>
      </c>
      <c r="F17" s="41">
        <f>SUM(F14:F16)</f>
        <v>0</v>
      </c>
      <c r="H17" s="33" t="s">
        <v>63</v>
      </c>
      <c r="I17" s="41">
        <f>SUM(I14:I16)</f>
        <v>0</v>
      </c>
      <c r="K17" s="33" t="s">
        <v>63</v>
      </c>
      <c r="L17" s="41">
        <f>SUM(L14:L16)</f>
        <v>0</v>
      </c>
    </row>
  </sheetData>
  <mergeCells count="12">
    <mergeCell ref="N2:N3"/>
    <mergeCell ref="A2:A3"/>
    <mergeCell ref="M6:N6"/>
    <mergeCell ref="B12:C12"/>
    <mergeCell ref="E12:F12"/>
    <mergeCell ref="H12:I12"/>
    <mergeCell ref="K12:L12"/>
    <mergeCell ref="C2:C3"/>
    <mergeCell ref="F2:F3"/>
    <mergeCell ref="I2:I3"/>
    <mergeCell ref="L2:L3"/>
    <mergeCell ref="B8:H10"/>
  </mergeCells>
  <hyperlinks>
    <hyperlink ref="M6" r:id="rId1" xr:uid="{F89032C0-89AD-7746-84B7-79402EA48EB9}"/>
    <hyperlink ref="C2" r:id="rId2" location="Inversión_Inicial!A1" display="applewebdata://B757CE31-D1A8-4307-BE12-0AA6BC17EE8B/ - Inversión_Inicial!A1" xr:uid="{F0921FBB-A5D9-A94D-8296-BAFA2939357B}"/>
    <hyperlink ref="F2" r:id="rId3" location="Punto_Equilibrio!A1" display="applewebdata://B757CE31-D1A8-4307-BE12-0AA6BC17EE8B/ - Punto_Equilibrio!A1" xr:uid="{338D519E-800B-0A45-B050-7F5F4BBCCBEB}"/>
    <hyperlink ref="I2" location="'Presupuesto de Ventas'!A1" display="'Presupuesto de Ventas'!A1" xr:uid="{F7B641B5-38E7-6440-95B4-5213FCEB2CDD}"/>
    <hyperlink ref="L2" location="'Presupuesto Integral'!A1" display="'Presupuesto Integral'!A1" xr:uid="{F645681A-46D5-AC41-B117-F6CA757874D1}"/>
    <hyperlink ref="N2" location="'Presupuesto Integral'!A1" display="'Presupuesto Integral'!A1" xr:uid="{BA239AA2-437E-AC45-BFA9-6886D5A1D9A4}"/>
    <hyperlink ref="A2" r:id="rId4" location="Inversión_Inicial!A1" display="applewebdata://B757CE31-D1A8-4307-BE12-0AA6BC17EE8B/ - Inversión_Inicial!A1" xr:uid="{F532C186-8C2F-BA46-BFB9-CCDBD795CC8E}"/>
    <hyperlink ref="N2:N3" location="Evaluación_Financiera!A1" display="Paso 6 Evaluación Financiera" xr:uid="{CC0E9D92-DD12-5945-A5C8-6E1E836E582F}"/>
    <hyperlink ref="A2:A3" location="Inversión_Inicial!A1" display="Paso 1 Inversión" xr:uid="{2FD47EF9-D565-F645-9B56-A7BD68D113E5}"/>
    <hyperlink ref="C2:C3" location="Costos_Operativos!A1" display="Paso  2 Costos" xr:uid="{E7B7071A-928F-AB4A-BD4E-F892DA742EED}"/>
    <hyperlink ref="F2:F3" location="Punto_Equilibrio!A1" display="Paso 3 Equilibrio" xr:uid="{6D0E273B-8551-CF47-BB7D-CD388AC9ACFD}"/>
    <hyperlink ref="M6:N6" r:id="rId5" display="Ver Video Explicativo" xr:uid="{B59674CE-866B-184F-8F95-1D75199EA68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D4480-364D-9E4A-B401-A4E0FF4D50CD}">
  <dimension ref="A1:O21"/>
  <sheetViews>
    <sheetView zoomScale="150" zoomScaleNormal="150" workbookViewId="0">
      <selection activeCell="G6" sqref="G6"/>
    </sheetView>
  </sheetViews>
  <sheetFormatPr baseColWidth="10" defaultRowHeight="15" x14ac:dyDescent="0.2"/>
  <sheetData>
    <row r="1" spans="1:15" ht="7" customHeight="1" thickBo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9" x14ac:dyDescent="0.25">
      <c r="A2" s="164" t="s">
        <v>90</v>
      </c>
      <c r="B2" s="104"/>
      <c r="C2" s="164" t="s">
        <v>91</v>
      </c>
      <c r="D2" s="104"/>
      <c r="E2" s="104"/>
      <c r="F2" s="164" t="s">
        <v>87</v>
      </c>
      <c r="G2" s="104"/>
      <c r="H2" s="104"/>
      <c r="I2" s="164" t="s">
        <v>88</v>
      </c>
      <c r="J2" s="104"/>
      <c r="K2" s="104"/>
      <c r="L2" s="164" t="s">
        <v>89</v>
      </c>
      <c r="M2" s="104"/>
      <c r="N2" s="164" t="s">
        <v>92</v>
      </c>
      <c r="O2" s="104"/>
    </row>
    <row r="3" spans="1:15" ht="20" thickBot="1" x14ac:dyDescent="0.3">
      <c r="A3" s="165"/>
      <c r="B3" s="104"/>
      <c r="C3" s="165"/>
      <c r="D3" s="104"/>
      <c r="E3" s="104"/>
      <c r="F3" s="165"/>
      <c r="G3" s="104"/>
      <c r="H3" s="104"/>
      <c r="I3" s="165"/>
      <c r="J3" s="104"/>
      <c r="K3" s="104"/>
      <c r="L3" s="165"/>
      <c r="M3" s="104"/>
      <c r="N3" s="165"/>
      <c r="O3" s="104"/>
    </row>
    <row r="4" spans="1:15" ht="5" customHeight="1" x14ac:dyDescent="0.25">
      <c r="A4" s="103"/>
      <c r="B4" s="103"/>
      <c r="C4" s="101"/>
      <c r="D4" s="103"/>
      <c r="E4" s="103"/>
      <c r="F4" s="101"/>
      <c r="G4" s="103"/>
      <c r="H4" s="103"/>
      <c r="I4" s="101"/>
      <c r="J4" s="103"/>
      <c r="K4" s="103"/>
      <c r="L4" s="101"/>
      <c r="M4" s="103"/>
      <c r="N4" s="103"/>
      <c r="O4" s="103"/>
    </row>
    <row r="6" spans="1:15" ht="21" x14ac:dyDescent="0.25">
      <c r="B6" s="63" t="s">
        <v>110</v>
      </c>
      <c r="C6" s="63"/>
      <c r="D6" s="63"/>
      <c r="E6" s="63"/>
      <c r="K6" s="179"/>
      <c r="L6" s="179"/>
    </row>
    <row r="7" spans="1:15" ht="20" customHeight="1" thickBot="1" x14ac:dyDescent="0.25"/>
    <row r="8" spans="1:15" ht="20" customHeight="1" x14ac:dyDescent="0.2">
      <c r="A8" s="170" t="s">
        <v>83</v>
      </c>
      <c r="B8" s="171"/>
      <c r="C8" s="171"/>
      <c r="D8" s="171"/>
      <c r="E8" s="171"/>
      <c r="F8" s="171"/>
      <c r="G8" s="172"/>
    </row>
    <row r="9" spans="1:15" ht="20" customHeight="1" x14ac:dyDescent="0.2">
      <c r="A9" s="173"/>
      <c r="B9" s="174"/>
      <c r="C9" s="174"/>
      <c r="D9" s="174"/>
      <c r="E9" s="174"/>
      <c r="F9" s="174"/>
      <c r="G9" s="175"/>
    </row>
    <row r="10" spans="1:15" ht="20" customHeight="1" thickBot="1" x14ac:dyDescent="0.25">
      <c r="A10" s="176"/>
      <c r="B10" s="177"/>
      <c r="C10" s="177"/>
      <c r="D10" s="177"/>
      <c r="E10" s="177"/>
      <c r="F10" s="177"/>
      <c r="G10" s="178"/>
    </row>
    <row r="12" spans="1:15" ht="16" thickBot="1" x14ac:dyDescent="0.25">
      <c r="C12" s="1"/>
      <c r="D12" s="1"/>
      <c r="E12" s="1"/>
      <c r="F12" s="1"/>
      <c r="G12" s="1"/>
      <c r="H12" s="1"/>
      <c r="I12" s="1"/>
      <c r="J12" s="1"/>
      <c r="K12" s="1"/>
    </row>
    <row r="13" spans="1:15" ht="20" thickBot="1" x14ac:dyDescent="0.3">
      <c r="B13" s="24"/>
      <c r="C13" s="185" t="s">
        <v>69</v>
      </c>
      <c r="D13" s="186"/>
      <c r="E13" s="57">
        <f>Costos_Operativos!C17</f>
        <v>0</v>
      </c>
      <c r="F13" s="23"/>
      <c r="G13" s="23"/>
      <c r="H13" s="187" t="s">
        <v>70</v>
      </c>
      <c r="I13" s="187"/>
      <c r="J13" s="187"/>
      <c r="K13" s="187"/>
      <c r="L13" s="24"/>
      <c r="M13" s="24"/>
    </row>
    <row r="14" spans="1:15" ht="16" thickBot="1" x14ac:dyDescent="0.25">
      <c r="C14" s="1"/>
      <c r="D14" s="1"/>
      <c r="E14" s="1"/>
      <c r="F14" s="1"/>
      <c r="G14" s="1"/>
      <c r="H14" s="1"/>
      <c r="I14" s="1"/>
      <c r="J14" s="1"/>
      <c r="K14" s="1"/>
    </row>
    <row r="15" spans="1:15" ht="69" thickBot="1" x14ac:dyDescent="0.25">
      <c r="B15" s="31"/>
      <c r="C15" s="25" t="s">
        <v>42</v>
      </c>
      <c r="D15" s="26" t="s">
        <v>43</v>
      </c>
      <c r="E15" s="26" t="s">
        <v>44</v>
      </c>
      <c r="F15" s="27" t="s">
        <v>45</v>
      </c>
      <c r="G15" s="23"/>
      <c r="H15" s="28" t="s">
        <v>46</v>
      </c>
      <c r="I15" s="29" t="s">
        <v>47</v>
      </c>
      <c r="J15" s="29" t="s">
        <v>48</v>
      </c>
      <c r="K15" s="29" t="s">
        <v>49</v>
      </c>
      <c r="L15" s="30" t="s">
        <v>50</v>
      </c>
    </row>
    <row r="16" spans="1:15" ht="16" x14ac:dyDescent="0.2">
      <c r="C16" s="51" t="s">
        <v>51</v>
      </c>
      <c r="D16" s="36"/>
      <c r="E16" s="54">
        <f>Costos_Operativos!F17</f>
        <v>0</v>
      </c>
      <c r="F16" s="59"/>
      <c r="G16" s="23"/>
      <c r="H16" s="42">
        <f>D16-E16</f>
        <v>0</v>
      </c>
      <c r="I16" s="43" t="e">
        <f>F16/$F$19</f>
        <v>#DIV/0!</v>
      </c>
      <c r="J16" s="44" t="e">
        <f>H16*I16</f>
        <v>#DIV/0!</v>
      </c>
      <c r="K16" s="180" t="e">
        <f>E13/J19</f>
        <v>#DIV/0!</v>
      </c>
      <c r="L16" s="45" t="e">
        <f>$K$16*I16</f>
        <v>#DIV/0!</v>
      </c>
    </row>
    <row r="17" spans="3:12" ht="16" x14ac:dyDescent="0.2">
      <c r="C17" s="52" t="s">
        <v>52</v>
      </c>
      <c r="D17" s="36"/>
      <c r="E17" s="55">
        <f>Costos_Operativos!I17</f>
        <v>0</v>
      </c>
      <c r="F17" s="58"/>
      <c r="G17" s="23"/>
      <c r="H17" s="42">
        <f t="shared" ref="H17:H18" si="0">D17-E17</f>
        <v>0</v>
      </c>
      <c r="I17" s="43" t="e">
        <f t="shared" ref="I17:I18" si="1">F17/$F$19</f>
        <v>#DIV/0!</v>
      </c>
      <c r="J17" s="44" t="e">
        <f t="shared" ref="J17:J18" si="2">H17*I17</f>
        <v>#DIV/0!</v>
      </c>
      <c r="K17" s="180"/>
      <c r="L17" s="45" t="e">
        <f>$K$16*I17</f>
        <v>#DIV/0!</v>
      </c>
    </row>
    <row r="18" spans="3:12" ht="17" thickBot="1" x14ac:dyDescent="0.25">
      <c r="C18" s="53" t="s">
        <v>53</v>
      </c>
      <c r="D18" s="37"/>
      <c r="E18" s="56">
        <f>Costos_Operativos!L17</f>
        <v>0</v>
      </c>
      <c r="F18" s="60"/>
      <c r="G18" s="23"/>
      <c r="H18" s="42">
        <f t="shared" si="0"/>
        <v>0</v>
      </c>
      <c r="I18" s="43" t="e">
        <f t="shared" si="1"/>
        <v>#DIV/0!</v>
      </c>
      <c r="J18" s="44" t="e">
        <f t="shared" si="2"/>
        <v>#DIV/0!</v>
      </c>
      <c r="K18" s="180"/>
      <c r="L18" s="45" t="e">
        <f>$K$16*I18</f>
        <v>#DIV/0!</v>
      </c>
    </row>
    <row r="19" spans="3:12" ht="20" thickBot="1" x14ac:dyDescent="0.3">
      <c r="C19" s="182" t="s">
        <v>68</v>
      </c>
      <c r="D19" s="183"/>
      <c r="E19" s="184"/>
      <c r="F19" s="50">
        <f>SUM(F16:F18)</f>
        <v>0</v>
      </c>
      <c r="G19" s="23"/>
      <c r="H19" s="46"/>
      <c r="I19" s="47" t="e">
        <f>SUM(I16:I18)</f>
        <v>#DIV/0!</v>
      </c>
      <c r="J19" s="48" t="e">
        <f>SUM(J16:J18)</f>
        <v>#DIV/0!</v>
      </c>
      <c r="K19" s="181"/>
      <c r="L19" s="49" t="e">
        <f>SUM(L16:L18)</f>
        <v>#DIV/0!</v>
      </c>
    </row>
    <row r="20" spans="3:12" x14ac:dyDescent="0.2">
      <c r="C20" s="1"/>
      <c r="D20" s="1"/>
      <c r="E20" s="1"/>
      <c r="F20" s="1"/>
      <c r="G20" s="1"/>
      <c r="H20" s="1"/>
      <c r="I20" s="1"/>
      <c r="J20" s="1"/>
      <c r="K20" s="1"/>
    </row>
    <row r="21" spans="3:12" x14ac:dyDescent="0.2">
      <c r="C21" s="1"/>
      <c r="D21" s="1"/>
      <c r="E21" s="1"/>
      <c r="F21" s="1"/>
      <c r="G21" s="1"/>
      <c r="H21" s="1"/>
      <c r="I21" s="1"/>
      <c r="J21" s="1"/>
      <c r="K21" s="1"/>
    </row>
  </sheetData>
  <mergeCells count="12">
    <mergeCell ref="L2:L3"/>
    <mergeCell ref="N2:N3"/>
    <mergeCell ref="A2:A3"/>
    <mergeCell ref="K6:L6"/>
    <mergeCell ref="K16:K19"/>
    <mergeCell ref="C19:E19"/>
    <mergeCell ref="C13:D13"/>
    <mergeCell ref="H13:K13"/>
    <mergeCell ref="C2:C3"/>
    <mergeCell ref="F2:F3"/>
    <mergeCell ref="I2:I3"/>
    <mergeCell ref="A8:G10"/>
  </mergeCells>
  <hyperlinks>
    <hyperlink ref="C2" r:id="rId1" location="Inversión_Inicial!A1" display="applewebdata://B757CE31-D1A8-4307-BE12-0AA6BC17EE8B/ - Inversión_Inicial!A1" xr:uid="{80CFF151-2006-0D4F-888D-A5DA623AC978}"/>
    <hyperlink ref="F2" r:id="rId2" location="Punto_Equilibrio!A1" display="applewebdata://B757CE31-D1A8-4307-BE12-0AA6BC17EE8B/ - Punto_Equilibrio!A1" xr:uid="{9236E74E-F62C-0241-92A8-F691BA3CEB23}"/>
    <hyperlink ref="I2" location="'Presupuesto de Ventas'!A1" display="'Presupuesto de Ventas'!A1" xr:uid="{66D207CE-4594-F447-A280-1F2023A1A597}"/>
    <hyperlink ref="L2" location="'Presupuesto Integral'!A1" display="'Presupuesto Integral'!A1" xr:uid="{8C84C2B1-3CEA-C24F-9FFF-C92FE6B77FCB}"/>
    <hyperlink ref="N2" location="'Presupuesto Integral'!A1" display="'Presupuesto Integral'!A1" xr:uid="{8EA961FD-A5A8-AF48-9B84-84022416D6D5}"/>
    <hyperlink ref="A2" r:id="rId3" location="Inversión_Inicial!A1" display="applewebdata://B757CE31-D1A8-4307-BE12-0AA6BC17EE8B/ - Inversión_Inicial!A1" xr:uid="{D0AFB140-B8A7-0B4E-8733-01807AFAFD2B}"/>
    <hyperlink ref="N2:N3" location="Evaluación_Financiera!A1" display="Paso 6 Evaluación Financiera" xr:uid="{204B191D-9A38-3440-B953-01E8026D2295}"/>
    <hyperlink ref="A2:A3" location="Inversión_Inicial!A1" display="Paso 1 Inversión" xr:uid="{DB2239DF-25FE-2745-BB6F-7D172176709C}"/>
    <hyperlink ref="C2:C3" location="Costos_Operativos!A1" display="Paso  2 Costos" xr:uid="{F7A6CA71-6BB2-C142-A71F-60D5A03A60AA}"/>
    <hyperlink ref="F2:F3" location="Punto_Equilibrio!A1" display="Paso 3 Equilibrio" xr:uid="{05C0731C-39E0-524D-A358-4C9A048A3DD0}"/>
  </hyperlinks>
  <pageMargins left="0.7" right="0.7" top="0.75" bottom="0.75" header="0.3" footer="0.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A59B6-7294-9446-AF45-FF48C49352FF}">
  <dimension ref="A1:O183"/>
  <sheetViews>
    <sheetView topLeftCell="A2" zoomScale="150" zoomScaleNormal="150" workbookViewId="0">
      <selection activeCell="D19" sqref="D19"/>
    </sheetView>
  </sheetViews>
  <sheetFormatPr baseColWidth="10" defaultRowHeight="15" x14ac:dyDescent="0.2"/>
  <cols>
    <col min="1" max="1" width="20.5" customWidth="1"/>
    <col min="3" max="3" width="12.83203125" customWidth="1"/>
    <col min="4" max="4" width="18.83203125" customWidth="1"/>
  </cols>
  <sheetData>
    <row r="1" spans="1:15" ht="6" customHeight="1" thickBo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5" customHeight="1" x14ac:dyDescent="0.25">
      <c r="A2" s="164" t="s">
        <v>90</v>
      </c>
      <c r="B2" s="104"/>
      <c r="C2" s="164" t="s">
        <v>91</v>
      </c>
      <c r="D2" s="104"/>
      <c r="E2" s="164" t="s">
        <v>87</v>
      </c>
      <c r="F2" s="104"/>
      <c r="G2" s="164" t="s">
        <v>123</v>
      </c>
      <c r="H2" s="104"/>
      <c r="I2" s="164" t="s">
        <v>88</v>
      </c>
      <c r="J2" s="104"/>
      <c r="K2" s="104"/>
      <c r="L2" s="164" t="s">
        <v>89</v>
      </c>
      <c r="M2" s="104"/>
      <c r="N2" s="164" t="s">
        <v>92</v>
      </c>
      <c r="O2" s="104"/>
    </row>
    <row r="3" spans="1:15" ht="25" customHeight="1" thickBot="1" x14ac:dyDescent="0.3">
      <c r="A3" s="165"/>
      <c r="B3" s="104"/>
      <c r="C3" s="165"/>
      <c r="D3" s="104"/>
      <c r="E3" s="165"/>
      <c r="F3" s="104"/>
      <c r="G3" s="165"/>
      <c r="H3" s="104"/>
      <c r="I3" s="165"/>
      <c r="J3" s="104"/>
      <c r="K3" s="104"/>
      <c r="L3" s="165"/>
      <c r="M3" s="104"/>
      <c r="N3" s="165"/>
      <c r="O3" s="104"/>
    </row>
    <row r="4" spans="1:15" ht="10" customHeight="1" x14ac:dyDescent="0.25">
      <c r="A4" s="103"/>
      <c r="B4" s="103"/>
      <c r="C4" s="101"/>
      <c r="D4" s="103"/>
      <c r="E4" s="103"/>
      <c r="F4" s="101"/>
      <c r="G4" s="103"/>
      <c r="H4" s="103"/>
      <c r="I4" s="101"/>
      <c r="J4" s="103"/>
      <c r="K4" s="103"/>
      <c r="L4" s="101"/>
      <c r="M4" s="103"/>
      <c r="N4" s="103"/>
      <c r="O4" s="103"/>
    </row>
    <row r="5" spans="1:15" ht="21" x14ac:dyDescent="0.25">
      <c r="A5" s="14" t="s">
        <v>112</v>
      </c>
      <c r="B5" s="14"/>
      <c r="C5" s="14"/>
      <c r="D5" s="14"/>
      <c r="E5" s="14"/>
      <c r="F5" s="123"/>
      <c r="G5" s="123"/>
      <c r="H5" s="123"/>
      <c r="I5" s="123"/>
    </row>
    <row r="6" spans="1:15" ht="19" x14ac:dyDescent="0.25">
      <c r="A6" s="64" t="s">
        <v>54</v>
      </c>
      <c r="B6" s="123"/>
      <c r="C6" s="64"/>
      <c r="D6" s="64"/>
      <c r="E6" s="64"/>
      <c r="F6" s="123"/>
      <c r="G6" s="123"/>
      <c r="H6" s="123"/>
      <c r="I6" s="123"/>
      <c r="J6" s="123"/>
    </row>
    <row r="7" spans="1:15" ht="16" thickBot="1" x14ac:dyDescent="0.25"/>
    <row r="8" spans="1:15" x14ac:dyDescent="0.2">
      <c r="A8" s="167" t="s">
        <v>55</v>
      </c>
      <c r="B8" s="169"/>
    </row>
    <row r="9" spans="1:15" x14ac:dyDescent="0.2">
      <c r="A9" s="32" t="s">
        <v>56</v>
      </c>
      <c r="B9" s="124" t="s">
        <v>57</v>
      </c>
    </row>
    <row r="10" spans="1:15" ht="16" thickBot="1" x14ac:dyDescent="0.25">
      <c r="A10" s="32" t="s">
        <v>113</v>
      </c>
      <c r="B10" s="125">
        <v>5000</v>
      </c>
    </row>
    <row r="11" spans="1:15" ht="20" thickBot="1" x14ac:dyDescent="0.3">
      <c r="A11" s="32" t="s">
        <v>59</v>
      </c>
      <c r="B11" s="125">
        <v>10000</v>
      </c>
      <c r="D11" s="126" t="s">
        <v>114</v>
      </c>
      <c r="E11" s="127">
        <f>B13/(B22-B20)</f>
        <v>100</v>
      </c>
    </row>
    <row r="12" spans="1:15" ht="16" thickBot="1" x14ac:dyDescent="0.25">
      <c r="A12" s="128" t="s">
        <v>115</v>
      </c>
      <c r="B12" s="129">
        <v>5000</v>
      </c>
    </row>
    <row r="13" spans="1:15" ht="16" thickBot="1" x14ac:dyDescent="0.25">
      <c r="A13" s="122" t="s">
        <v>62</v>
      </c>
      <c r="B13" s="130">
        <f>SUM(B10:B12)</f>
        <v>20000</v>
      </c>
    </row>
    <row r="14" spans="1:15" ht="20" thickBot="1" x14ac:dyDescent="0.3">
      <c r="B14" s="123"/>
      <c r="D14" s="126" t="s">
        <v>116</v>
      </c>
      <c r="E14" s="131">
        <f>E11*B22</f>
        <v>30000</v>
      </c>
    </row>
    <row r="15" spans="1:15" x14ac:dyDescent="0.2">
      <c r="A15" s="167" t="s">
        <v>117</v>
      </c>
      <c r="B15" s="169"/>
    </row>
    <row r="16" spans="1:15" x14ac:dyDescent="0.2">
      <c r="A16" s="32" t="s">
        <v>56</v>
      </c>
      <c r="B16" s="124" t="s">
        <v>57</v>
      </c>
    </row>
    <row r="17" spans="1:5" x14ac:dyDescent="0.2">
      <c r="A17" s="32" t="s">
        <v>58</v>
      </c>
      <c r="B17" s="125">
        <v>60</v>
      </c>
      <c r="E17" s="123"/>
    </row>
    <row r="18" spans="1:5" x14ac:dyDescent="0.2">
      <c r="A18" s="32" t="s">
        <v>60</v>
      </c>
      <c r="B18" s="125">
        <v>10</v>
      </c>
      <c r="E18" s="123"/>
    </row>
    <row r="19" spans="1:5" ht="16" thickBot="1" x14ac:dyDescent="0.25">
      <c r="A19" s="128" t="s">
        <v>118</v>
      </c>
      <c r="B19" s="129">
        <v>30</v>
      </c>
      <c r="E19" s="123"/>
    </row>
    <row r="20" spans="1:5" ht="16" thickBot="1" x14ac:dyDescent="0.25">
      <c r="A20" s="122" t="s">
        <v>63</v>
      </c>
      <c r="B20" s="130">
        <f>SUM(B17:B19)</f>
        <v>100</v>
      </c>
      <c r="E20" s="123"/>
    </row>
    <row r="21" spans="1:5" ht="16" thickBot="1" x14ac:dyDescent="0.25">
      <c r="A21" s="2"/>
      <c r="B21" s="123"/>
      <c r="E21" s="123"/>
    </row>
    <row r="22" spans="1:5" ht="16" thickBot="1" x14ac:dyDescent="0.25">
      <c r="A22" s="126" t="s">
        <v>119</v>
      </c>
      <c r="B22" s="132">
        <v>300</v>
      </c>
      <c r="E22" s="123"/>
    </row>
    <row r="23" spans="1:5" x14ac:dyDescent="0.2">
      <c r="A23" s="2"/>
      <c r="B23" s="123"/>
      <c r="E23" s="123"/>
    </row>
    <row r="24" spans="1:5" x14ac:dyDescent="0.2">
      <c r="A24" s="2"/>
      <c r="B24" s="123"/>
      <c r="E24" s="123"/>
    </row>
    <row r="25" spans="1:5" ht="16" thickBot="1" x14ac:dyDescent="0.25">
      <c r="E25" s="123"/>
    </row>
    <row r="26" spans="1:5" x14ac:dyDescent="0.2">
      <c r="A26" s="133" t="s">
        <v>120</v>
      </c>
      <c r="B26" s="134" t="s">
        <v>121</v>
      </c>
      <c r="C26" s="135" t="s">
        <v>122</v>
      </c>
    </row>
    <row r="27" spans="1:5" x14ac:dyDescent="0.2">
      <c r="A27" s="32">
        <v>0</v>
      </c>
      <c r="B27" s="136">
        <f>$B$13+$B$20*A27</f>
        <v>20000</v>
      </c>
      <c r="C27" s="137">
        <f>$B$22*A27</f>
        <v>0</v>
      </c>
    </row>
    <row r="28" spans="1:5" x14ac:dyDescent="0.2">
      <c r="A28" s="32">
        <v>1</v>
      </c>
      <c r="B28" s="136">
        <f t="shared" ref="B28:B91" si="0">$B$13+$B$20*A28</f>
        <v>20100</v>
      </c>
      <c r="C28" s="137">
        <f t="shared" ref="C28:C91" si="1">$B$22*A28</f>
        <v>300</v>
      </c>
    </row>
    <row r="29" spans="1:5" x14ac:dyDescent="0.2">
      <c r="A29" s="32">
        <v>2</v>
      </c>
      <c r="B29" s="136">
        <f t="shared" si="0"/>
        <v>20200</v>
      </c>
      <c r="C29" s="137">
        <f t="shared" si="1"/>
        <v>600</v>
      </c>
    </row>
    <row r="30" spans="1:5" x14ac:dyDescent="0.2">
      <c r="A30" s="32">
        <v>3</v>
      </c>
      <c r="B30" s="136">
        <f t="shared" si="0"/>
        <v>20300</v>
      </c>
      <c r="C30" s="137">
        <f t="shared" si="1"/>
        <v>900</v>
      </c>
    </row>
    <row r="31" spans="1:5" x14ac:dyDescent="0.2">
      <c r="A31" s="32">
        <v>4</v>
      </c>
      <c r="B31" s="136">
        <f t="shared" si="0"/>
        <v>20400</v>
      </c>
      <c r="C31" s="137">
        <f t="shared" si="1"/>
        <v>1200</v>
      </c>
    </row>
    <row r="32" spans="1:5" x14ac:dyDescent="0.2">
      <c r="A32" s="32">
        <v>5</v>
      </c>
      <c r="B32" s="136">
        <f t="shared" si="0"/>
        <v>20500</v>
      </c>
      <c r="C32" s="137">
        <f t="shared" si="1"/>
        <v>1500</v>
      </c>
    </row>
    <row r="33" spans="1:3" x14ac:dyDescent="0.2">
      <c r="A33" s="32">
        <v>6</v>
      </c>
      <c r="B33" s="136">
        <f t="shared" si="0"/>
        <v>20600</v>
      </c>
      <c r="C33" s="137">
        <f t="shared" si="1"/>
        <v>1800</v>
      </c>
    </row>
    <row r="34" spans="1:3" x14ac:dyDescent="0.2">
      <c r="A34" s="32">
        <v>7</v>
      </c>
      <c r="B34" s="136">
        <f t="shared" si="0"/>
        <v>20700</v>
      </c>
      <c r="C34" s="137">
        <f t="shared" si="1"/>
        <v>2100</v>
      </c>
    </row>
    <row r="35" spans="1:3" x14ac:dyDescent="0.2">
      <c r="A35" s="32">
        <v>8</v>
      </c>
      <c r="B35" s="136">
        <f t="shared" si="0"/>
        <v>20800</v>
      </c>
      <c r="C35" s="137">
        <f t="shared" si="1"/>
        <v>2400</v>
      </c>
    </row>
    <row r="36" spans="1:3" x14ac:dyDescent="0.2">
      <c r="A36" s="32">
        <v>9</v>
      </c>
      <c r="B36" s="136">
        <f t="shared" si="0"/>
        <v>20900</v>
      </c>
      <c r="C36" s="137">
        <f t="shared" si="1"/>
        <v>2700</v>
      </c>
    </row>
    <row r="37" spans="1:3" x14ac:dyDescent="0.2">
      <c r="A37" s="32">
        <v>10</v>
      </c>
      <c r="B37" s="136">
        <f t="shared" si="0"/>
        <v>21000</v>
      </c>
      <c r="C37" s="137">
        <f t="shared" si="1"/>
        <v>3000</v>
      </c>
    </row>
    <row r="38" spans="1:3" x14ac:dyDescent="0.2">
      <c r="A38" s="32">
        <v>11</v>
      </c>
      <c r="B38" s="136">
        <f t="shared" si="0"/>
        <v>21100</v>
      </c>
      <c r="C38" s="137">
        <f t="shared" si="1"/>
        <v>3300</v>
      </c>
    </row>
    <row r="39" spans="1:3" x14ac:dyDescent="0.2">
      <c r="A39" s="32">
        <v>12</v>
      </c>
      <c r="B39" s="136">
        <f t="shared" si="0"/>
        <v>21200</v>
      </c>
      <c r="C39" s="137">
        <f t="shared" si="1"/>
        <v>3600</v>
      </c>
    </row>
    <row r="40" spans="1:3" x14ac:dyDescent="0.2">
      <c r="A40" s="32">
        <v>13</v>
      </c>
      <c r="B40" s="136">
        <f t="shared" si="0"/>
        <v>21300</v>
      </c>
      <c r="C40" s="137">
        <f t="shared" si="1"/>
        <v>3900</v>
      </c>
    </row>
    <row r="41" spans="1:3" x14ac:dyDescent="0.2">
      <c r="A41" s="32">
        <v>14</v>
      </c>
      <c r="B41" s="136">
        <f t="shared" si="0"/>
        <v>21400</v>
      </c>
      <c r="C41" s="137">
        <f t="shared" si="1"/>
        <v>4200</v>
      </c>
    </row>
    <row r="42" spans="1:3" x14ac:dyDescent="0.2">
      <c r="A42" s="32">
        <v>15</v>
      </c>
      <c r="B42" s="136">
        <f t="shared" si="0"/>
        <v>21500</v>
      </c>
      <c r="C42" s="137">
        <f t="shared" si="1"/>
        <v>4500</v>
      </c>
    </row>
    <row r="43" spans="1:3" x14ac:dyDescent="0.2">
      <c r="A43" s="32">
        <v>16</v>
      </c>
      <c r="B43" s="136">
        <f t="shared" si="0"/>
        <v>21600</v>
      </c>
      <c r="C43" s="137">
        <f t="shared" si="1"/>
        <v>4800</v>
      </c>
    </row>
    <row r="44" spans="1:3" x14ac:dyDescent="0.2">
      <c r="A44" s="32">
        <v>17</v>
      </c>
      <c r="B44" s="136">
        <f t="shared" si="0"/>
        <v>21700</v>
      </c>
      <c r="C44" s="137">
        <f t="shared" si="1"/>
        <v>5100</v>
      </c>
    </row>
    <row r="45" spans="1:3" x14ac:dyDescent="0.2">
      <c r="A45" s="32">
        <v>18</v>
      </c>
      <c r="B45" s="136">
        <f t="shared" si="0"/>
        <v>21800</v>
      </c>
      <c r="C45" s="137">
        <f t="shared" si="1"/>
        <v>5400</v>
      </c>
    </row>
    <row r="46" spans="1:3" x14ac:dyDescent="0.2">
      <c r="A46" s="32">
        <v>19</v>
      </c>
      <c r="B46" s="136">
        <f t="shared" si="0"/>
        <v>21900</v>
      </c>
      <c r="C46" s="137">
        <f t="shared" si="1"/>
        <v>5700</v>
      </c>
    </row>
    <row r="47" spans="1:3" x14ac:dyDescent="0.2">
      <c r="A47" s="32">
        <v>20</v>
      </c>
      <c r="B47" s="136">
        <f t="shared" si="0"/>
        <v>22000</v>
      </c>
      <c r="C47" s="137">
        <f t="shared" si="1"/>
        <v>6000</v>
      </c>
    </row>
    <row r="48" spans="1:3" x14ac:dyDescent="0.2">
      <c r="A48" s="32">
        <v>21</v>
      </c>
      <c r="B48" s="136">
        <f t="shared" si="0"/>
        <v>22100</v>
      </c>
      <c r="C48" s="137">
        <f t="shared" si="1"/>
        <v>6300</v>
      </c>
    </row>
    <row r="49" spans="1:3" x14ac:dyDescent="0.2">
      <c r="A49" s="32">
        <v>22</v>
      </c>
      <c r="B49" s="136">
        <f t="shared" si="0"/>
        <v>22200</v>
      </c>
      <c r="C49" s="137">
        <f t="shared" si="1"/>
        <v>6600</v>
      </c>
    </row>
    <row r="50" spans="1:3" x14ac:dyDescent="0.2">
      <c r="A50" s="32">
        <v>23</v>
      </c>
      <c r="B50" s="136">
        <f t="shared" si="0"/>
        <v>22300</v>
      </c>
      <c r="C50" s="137">
        <f t="shared" si="1"/>
        <v>6900</v>
      </c>
    </row>
    <row r="51" spans="1:3" x14ac:dyDescent="0.2">
      <c r="A51" s="32">
        <v>24</v>
      </c>
      <c r="B51" s="136">
        <f t="shared" si="0"/>
        <v>22400</v>
      </c>
      <c r="C51" s="137">
        <f t="shared" si="1"/>
        <v>7200</v>
      </c>
    </row>
    <row r="52" spans="1:3" x14ac:dyDescent="0.2">
      <c r="A52" s="32">
        <v>25</v>
      </c>
      <c r="B52" s="136">
        <f t="shared" si="0"/>
        <v>22500</v>
      </c>
      <c r="C52" s="137">
        <f t="shared" si="1"/>
        <v>7500</v>
      </c>
    </row>
    <row r="53" spans="1:3" x14ac:dyDescent="0.2">
      <c r="A53" s="32">
        <v>26</v>
      </c>
      <c r="B53" s="136">
        <f t="shared" si="0"/>
        <v>22600</v>
      </c>
      <c r="C53" s="137">
        <f t="shared" si="1"/>
        <v>7800</v>
      </c>
    </row>
    <row r="54" spans="1:3" x14ac:dyDescent="0.2">
      <c r="A54" s="32">
        <v>27</v>
      </c>
      <c r="B54" s="136">
        <f t="shared" si="0"/>
        <v>22700</v>
      </c>
      <c r="C54" s="137">
        <f t="shared" si="1"/>
        <v>8100</v>
      </c>
    </row>
    <row r="55" spans="1:3" x14ac:dyDescent="0.2">
      <c r="A55" s="32">
        <v>28</v>
      </c>
      <c r="B55" s="136">
        <f t="shared" si="0"/>
        <v>22800</v>
      </c>
      <c r="C55" s="137">
        <f t="shared" si="1"/>
        <v>8400</v>
      </c>
    </row>
    <row r="56" spans="1:3" x14ac:dyDescent="0.2">
      <c r="A56" s="32">
        <v>29</v>
      </c>
      <c r="B56" s="136">
        <f t="shared" si="0"/>
        <v>22900</v>
      </c>
      <c r="C56" s="137">
        <f t="shared" si="1"/>
        <v>8700</v>
      </c>
    </row>
    <row r="57" spans="1:3" x14ac:dyDescent="0.2">
      <c r="A57" s="32">
        <v>30</v>
      </c>
      <c r="B57" s="136">
        <f t="shared" si="0"/>
        <v>23000</v>
      </c>
      <c r="C57" s="137">
        <f t="shared" si="1"/>
        <v>9000</v>
      </c>
    </row>
    <row r="58" spans="1:3" x14ac:dyDescent="0.2">
      <c r="A58" s="32">
        <v>31</v>
      </c>
      <c r="B58" s="136">
        <f t="shared" si="0"/>
        <v>23100</v>
      </c>
      <c r="C58" s="137">
        <f t="shared" si="1"/>
        <v>9300</v>
      </c>
    </row>
    <row r="59" spans="1:3" x14ac:dyDescent="0.2">
      <c r="A59" s="32">
        <v>32</v>
      </c>
      <c r="B59" s="136">
        <f t="shared" si="0"/>
        <v>23200</v>
      </c>
      <c r="C59" s="137">
        <f t="shared" si="1"/>
        <v>9600</v>
      </c>
    </row>
    <row r="60" spans="1:3" x14ac:dyDescent="0.2">
      <c r="A60" s="32">
        <v>33</v>
      </c>
      <c r="B60" s="136">
        <f t="shared" si="0"/>
        <v>23300</v>
      </c>
      <c r="C60" s="137">
        <f t="shared" si="1"/>
        <v>9900</v>
      </c>
    </row>
    <row r="61" spans="1:3" x14ac:dyDescent="0.2">
      <c r="A61" s="32">
        <v>34</v>
      </c>
      <c r="B61" s="136">
        <f t="shared" si="0"/>
        <v>23400</v>
      </c>
      <c r="C61" s="137">
        <f t="shared" si="1"/>
        <v>10200</v>
      </c>
    </row>
    <row r="62" spans="1:3" x14ac:dyDescent="0.2">
      <c r="A62" s="32">
        <v>35</v>
      </c>
      <c r="B62" s="136">
        <f t="shared" si="0"/>
        <v>23500</v>
      </c>
      <c r="C62" s="137">
        <f t="shared" si="1"/>
        <v>10500</v>
      </c>
    </row>
    <row r="63" spans="1:3" x14ac:dyDescent="0.2">
      <c r="A63" s="32">
        <v>36</v>
      </c>
      <c r="B63" s="136">
        <f t="shared" si="0"/>
        <v>23600</v>
      </c>
      <c r="C63" s="137">
        <f t="shared" si="1"/>
        <v>10800</v>
      </c>
    </row>
    <row r="64" spans="1:3" x14ac:dyDescent="0.2">
      <c r="A64" s="32">
        <v>37</v>
      </c>
      <c r="B64" s="136">
        <f t="shared" si="0"/>
        <v>23700</v>
      </c>
      <c r="C64" s="137">
        <f t="shared" si="1"/>
        <v>11100</v>
      </c>
    </row>
    <row r="65" spans="1:3" x14ac:dyDescent="0.2">
      <c r="A65" s="32">
        <v>38</v>
      </c>
      <c r="B65" s="136">
        <f t="shared" si="0"/>
        <v>23800</v>
      </c>
      <c r="C65" s="137">
        <f t="shared" si="1"/>
        <v>11400</v>
      </c>
    </row>
    <row r="66" spans="1:3" x14ac:dyDescent="0.2">
      <c r="A66" s="32">
        <v>39</v>
      </c>
      <c r="B66" s="136">
        <f t="shared" si="0"/>
        <v>23900</v>
      </c>
      <c r="C66" s="137">
        <f t="shared" si="1"/>
        <v>11700</v>
      </c>
    </row>
    <row r="67" spans="1:3" x14ac:dyDescent="0.2">
      <c r="A67" s="32">
        <v>40</v>
      </c>
      <c r="B67" s="136">
        <f t="shared" si="0"/>
        <v>24000</v>
      </c>
      <c r="C67" s="137">
        <f t="shared" si="1"/>
        <v>12000</v>
      </c>
    </row>
    <row r="68" spans="1:3" x14ac:dyDescent="0.2">
      <c r="A68" s="32">
        <v>41</v>
      </c>
      <c r="B68" s="136">
        <f t="shared" si="0"/>
        <v>24100</v>
      </c>
      <c r="C68" s="137">
        <f t="shared" si="1"/>
        <v>12300</v>
      </c>
    </row>
    <row r="69" spans="1:3" x14ac:dyDescent="0.2">
      <c r="A69" s="32">
        <v>42</v>
      </c>
      <c r="B69" s="136">
        <f t="shared" si="0"/>
        <v>24200</v>
      </c>
      <c r="C69" s="137">
        <f t="shared" si="1"/>
        <v>12600</v>
      </c>
    </row>
    <row r="70" spans="1:3" x14ac:dyDescent="0.2">
      <c r="A70" s="32">
        <v>43</v>
      </c>
      <c r="B70" s="136">
        <f t="shared" si="0"/>
        <v>24300</v>
      </c>
      <c r="C70" s="137">
        <f t="shared" si="1"/>
        <v>12900</v>
      </c>
    </row>
    <row r="71" spans="1:3" x14ac:dyDescent="0.2">
      <c r="A71" s="32">
        <v>44</v>
      </c>
      <c r="B71" s="136">
        <f t="shared" si="0"/>
        <v>24400</v>
      </c>
      <c r="C71" s="137">
        <f t="shared" si="1"/>
        <v>13200</v>
      </c>
    </row>
    <row r="72" spans="1:3" x14ac:dyDescent="0.2">
      <c r="A72" s="32">
        <v>45</v>
      </c>
      <c r="B72" s="136">
        <f t="shared" si="0"/>
        <v>24500</v>
      </c>
      <c r="C72" s="137">
        <f t="shared" si="1"/>
        <v>13500</v>
      </c>
    </row>
    <row r="73" spans="1:3" x14ac:dyDescent="0.2">
      <c r="A73" s="32">
        <v>46</v>
      </c>
      <c r="B73" s="136">
        <f t="shared" si="0"/>
        <v>24600</v>
      </c>
      <c r="C73" s="137">
        <f t="shared" si="1"/>
        <v>13800</v>
      </c>
    </row>
    <row r="74" spans="1:3" x14ac:dyDescent="0.2">
      <c r="A74" s="32">
        <v>47</v>
      </c>
      <c r="B74" s="136">
        <f t="shared" si="0"/>
        <v>24700</v>
      </c>
      <c r="C74" s="137">
        <f t="shared" si="1"/>
        <v>14100</v>
      </c>
    </row>
    <row r="75" spans="1:3" x14ac:dyDescent="0.2">
      <c r="A75" s="32">
        <v>48</v>
      </c>
      <c r="B75" s="136">
        <f t="shared" si="0"/>
        <v>24800</v>
      </c>
      <c r="C75" s="137">
        <f t="shared" si="1"/>
        <v>14400</v>
      </c>
    </row>
    <row r="76" spans="1:3" x14ac:dyDescent="0.2">
      <c r="A76" s="32">
        <v>49</v>
      </c>
      <c r="B76" s="136">
        <f t="shared" si="0"/>
        <v>24900</v>
      </c>
      <c r="C76" s="137">
        <f t="shared" si="1"/>
        <v>14700</v>
      </c>
    </row>
    <row r="77" spans="1:3" x14ac:dyDescent="0.2">
      <c r="A77" s="32">
        <v>50</v>
      </c>
      <c r="B77" s="136">
        <f t="shared" si="0"/>
        <v>25000</v>
      </c>
      <c r="C77" s="137">
        <f t="shared" si="1"/>
        <v>15000</v>
      </c>
    </row>
    <row r="78" spans="1:3" x14ac:dyDescent="0.2">
      <c r="A78" s="32">
        <v>51</v>
      </c>
      <c r="B78" s="136">
        <f t="shared" si="0"/>
        <v>25100</v>
      </c>
      <c r="C78" s="137">
        <f t="shared" si="1"/>
        <v>15300</v>
      </c>
    </row>
    <row r="79" spans="1:3" x14ac:dyDescent="0.2">
      <c r="A79" s="32">
        <v>52</v>
      </c>
      <c r="B79" s="136">
        <f t="shared" si="0"/>
        <v>25200</v>
      </c>
      <c r="C79" s="137">
        <f t="shared" si="1"/>
        <v>15600</v>
      </c>
    </row>
    <row r="80" spans="1:3" x14ac:dyDescent="0.2">
      <c r="A80" s="32">
        <v>53</v>
      </c>
      <c r="B80" s="136">
        <f t="shared" si="0"/>
        <v>25300</v>
      </c>
      <c r="C80" s="137">
        <f t="shared" si="1"/>
        <v>15900</v>
      </c>
    </row>
    <row r="81" spans="1:3" x14ac:dyDescent="0.2">
      <c r="A81" s="32">
        <v>54</v>
      </c>
      <c r="B81" s="136">
        <f t="shared" si="0"/>
        <v>25400</v>
      </c>
      <c r="C81" s="137">
        <f t="shared" si="1"/>
        <v>16200</v>
      </c>
    </row>
    <row r="82" spans="1:3" x14ac:dyDescent="0.2">
      <c r="A82" s="32">
        <v>55</v>
      </c>
      <c r="B82" s="136">
        <f t="shared" si="0"/>
        <v>25500</v>
      </c>
      <c r="C82" s="137">
        <f t="shared" si="1"/>
        <v>16500</v>
      </c>
    </row>
    <row r="83" spans="1:3" x14ac:dyDescent="0.2">
      <c r="A83" s="32">
        <v>56</v>
      </c>
      <c r="B83" s="136">
        <f t="shared" si="0"/>
        <v>25600</v>
      </c>
      <c r="C83" s="137">
        <f t="shared" si="1"/>
        <v>16800</v>
      </c>
    </row>
    <row r="84" spans="1:3" x14ac:dyDescent="0.2">
      <c r="A84" s="32">
        <v>57</v>
      </c>
      <c r="B84" s="136">
        <f t="shared" si="0"/>
        <v>25700</v>
      </c>
      <c r="C84" s="137">
        <f t="shared" si="1"/>
        <v>17100</v>
      </c>
    </row>
    <row r="85" spans="1:3" x14ac:dyDescent="0.2">
      <c r="A85" s="32">
        <v>58</v>
      </c>
      <c r="B85" s="136">
        <f t="shared" si="0"/>
        <v>25800</v>
      </c>
      <c r="C85" s="137">
        <f t="shared" si="1"/>
        <v>17400</v>
      </c>
    </row>
    <row r="86" spans="1:3" x14ac:dyDescent="0.2">
      <c r="A86" s="32">
        <v>59</v>
      </c>
      <c r="B86" s="136">
        <f t="shared" si="0"/>
        <v>25900</v>
      </c>
      <c r="C86" s="137">
        <f t="shared" si="1"/>
        <v>17700</v>
      </c>
    </row>
    <row r="87" spans="1:3" x14ac:dyDescent="0.2">
      <c r="A87" s="32">
        <v>60</v>
      </c>
      <c r="B87" s="136">
        <f t="shared" si="0"/>
        <v>26000</v>
      </c>
      <c r="C87" s="137">
        <f t="shared" si="1"/>
        <v>18000</v>
      </c>
    </row>
    <row r="88" spans="1:3" x14ac:dyDescent="0.2">
      <c r="A88" s="32">
        <v>61</v>
      </c>
      <c r="B88" s="136">
        <f t="shared" si="0"/>
        <v>26100</v>
      </c>
      <c r="C88" s="137">
        <f t="shared" si="1"/>
        <v>18300</v>
      </c>
    </row>
    <row r="89" spans="1:3" x14ac:dyDescent="0.2">
      <c r="A89" s="32">
        <v>62</v>
      </c>
      <c r="B89" s="136">
        <f t="shared" si="0"/>
        <v>26200</v>
      </c>
      <c r="C89" s="137">
        <f t="shared" si="1"/>
        <v>18600</v>
      </c>
    </row>
    <row r="90" spans="1:3" x14ac:dyDescent="0.2">
      <c r="A90" s="32">
        <v>63</v>
      </c>
      <c r="B90" s="136">
        <f t="shared" si="0"/>
        <v>26300</v>
      </c>
      <c r="C90" s="137">
        <f t="shared" si="1"/>
        <v>18900</v>
      </c>
    </row>
    <row r="91" spans="1:3" x14ac:dyDescent="0.2">
      <c r="A91" s="32">
        <v>64</v>
      </c>
      <c r="B91" s="136">
        <f t="shared" si="0"/>
        <v>26400</v>
      </c>
      <c r="C91" s="137">
        <f t="shared" si="1"/>
        <v>19200</v>
      </c>
    </row>
    <row r="92" spans="1:3" x14ac:dyDescent="0.2">
      <c r="A92" s="32">
        <v>65</v>
      </c>
      <c r="B92" s="136">
        <f t="shared" ref="B92:B155" si="2">$B$13+$B$20*A92</f>
        <v>26500</v>
      </c>
      <c r="C92" s="137">
        <f t="shared" ref="C92:C155" si="3">$B$22*A92</f>
        <v>19500</v>
      </c>
    </row>
    <row r="93" spans="1:3" x14ac:dyDescent="0.2">
      <c r="A93" s="32">
        <v>66</v>
      </c>
      <c r="B93" s="136">
        <f t="shared" si="2"/>
        <v>26600</v>
      </c>
      <c r="C93" s="137">
        <f t="shared" si="3"/>
        <v>19800</v>
      </c>
    </row>
    <row r="94" spans="1:3" x14ac:dyDescent="0.2">
      <c r="A94" s="32">
        <v>67</v>
      </c>
      <c r="B94" s="136">
        <f t="shared" si="2"/>
        <v>26700</v>
      </c>
      <c r="C94" s="137">
        <f t="shared" si="3"/>
        <v>20100</v>
      </c>
    </row>
    <row r="95" spans="1:3" x14ac:dyDescent="0.2">
      <c r="A95" s="32">
        <v>68</v>
      </c>
      <c r="B95" s="136">
        <f t="shared" si="2"/>
        <v>26800</v>
      </c>
      <c r="C95" s="137">
        <f t="shared" si="3"/>
        <v>20400</v>
      </c>
    </row>
    <row r="96" spans="1:3" x14ac:dyDescent="0.2">
      <c r="A96" s="32">
        <v>69</v>
      </c>
      <c r="B96" s="136">
        <f t="shared" si="2"/>
        <v>26900</v>
      </c>
      <c r="C96" s="137">
        <f t="shared" si="3"/>
        <v>20700</v>
      </c>
    </row>
    <row r="97" spans="1:3" x14ac:dyDescent="0.2">
      <c r="A97" s="32">
        <v>70</v>
      </c>
      <c r="B97" s="136">
        <f t="shared" si="2"/>
        <v>27000</v>
      </c>
      <c r="C97" s="137">
        <f t="shared" si="3"/>
        <v>21000</v>
      </c>
    </row>
    <row r="98" spans="1:3" x14ac:dyDescent="0.2">
      <c r="A98" s="32">
        <v>71</v>
      </c>
      <c r="B98" s="136">
        <f t="shared" si="2"/>
        <v>27100</v>
      </c>
      <c r="C98" s="137">
        <f t="shared" si="3"/>
        <v>21300</v>
      </c>
    </row>
    <row r="99" spans="1:3" x14ac:dyDescent="0.2">
      <c r="A99" s="32">
        <v>72</v>
      </c>
      <c r="B99" s="136">
        <f t="shared" si="2"/>
        <v>27200</v>
      </c>
      <c r="C99" s="137">
        <f t="shared" si="3"/>
        <v>21600</v>
      </c>
    </row>
    <row r="100" spans="1:3" x14ac:dyDescent="0.2">
      <c r="A100" s="32">
        <v>73</v>
      </c>
      <c r="B100" s="136">
        <f t="shared" si="2"/>
        <v>27300</v>
      </c>
      <c r="C100" s="137">
        <f t="shared" si="3"/>
        <v>21900</v>
      </c>
    </row>
    <row r="101" spans="1:3" x14ac:dyDescent="0.2">
      <c r="A101" s="32">
        <v>74</v>
      </c>
      <c r="B101" s="136">
        <f t="shared" si="2"/>
        <v>27400</v>
      </c>
      <c r="C101" s="137">
        <f t="shared" si="3"/>
        <v>22200</v>
      </c>
    </row>
    <row r="102" spans="1:3" x14ac:dyDescent="0.2">
      <c r="A102" s="32">
        <v>75</v>
      </c>
      <c r="B102" s="136">
        <f t="shared" si="2"/>
        <v>27500</v>
      </c>
      <c r="C102" s="137">
        <f t="shared" si="3"/>
        <v>22500</v>
      </c>
    </row>
    <row r="103" spans="1:3" x14ac:dyDescent="0.2">
      <c r="A103" s="32">
        <v>76</v>
      </c>
      <c r="B103" s="136">
        <f t="shared" si="2"/>
        <v>27600</v>
      </c>
      <c r="C103" s="137">
        <f t="shared" si="3"/>
        <v>22800</v>
      </c>
    </row>
    <row r="104" spans="1:3" x14ac:dyDescent="0.2">
      <c r="A104" s="32">
        <v>77</v>
      </c>
      <c r="B104" s="136">
        <f t="shared" si="2"/>
        <v>27700</v>
      </c>
      <c r="C104" s="137">
        <f t="shared" si="3"/>
        <v>23100</v>
      </c>
    </row>
    <row r="105" spans="1:3" x14ac:dyDescent="0.2">
      <c r="A105" s="32">
        <v>78</v>
      </c>
      <c r="B105" s="136">
        <f t="shared" si="2"/>
        <v>27800</v>
      </c>
      <c r="C105" s="137">
        <f t="shared" si="3"/>
        <v>23400</v>
      </c>
    </row>
    <row r="106" spans="1:3" x14ac:dyDescent="0.2">
      <c r="A106" s="32">
        <v>79</v>
      </c>
      <c r="B106" s="136">
        <f t="shared" si="2"/>
        <v>27900</v>
      </c>
      <c r="C106" s="137">
        <f t="shared" si="3"/>
        <v>23700</v>
      </c>
    </row>
    <row r="107" spans="1:3" x14ac:dyDescent="0.2">
      <c r="A107" s="32">
        <v>80</v>
      </c>
      <c r="B107" s="136">
        <f t="shared" si="2"/>
        <v>28000</v>
      </c>
      <c r="C107" s="137">
        <f t="shared" si="3"/>
        <v>24000</v>
      </c>
    </row>
    <row r="108" spans="1:3" x14ac:dyDescent="0.2">
      <c r="A108" s="32">
        <v>81</v>
      </c>
      <c r="B108" s="136">
        <f t="shared" si="2"/>
        <v>28100</v>
      </c>
      <c r="C108" s="137">
        <f t="shared" si="3"/>
        <v>24300</v>
      </c>
    </row>
    <row r="109" spans="1:3" x14ac:dyDescent="0.2">
      <c r="A109" s="32">
        <v>82</v>
      </c>
      <c r="B109" s="136">
        <f t="shared" si="2"/>
        <v>28200</v>
      </c>
      <c r="C109" s="137">
        <f t="shared" si="3"/>
        <v>24600</v>
      </c>
    </row>
    <row r="110" spans="1:3" x14ac:dyDescent="0.2">
      <c r="A110" s="32">
        <v>83</v>
      </c>
      <c r="B110" s="136">
        <f t="shared" si="2"/>
        <v>28300</v>
      </c>
      <c r="C110" s="137">
        <f t="shared" si="3"/>
        <v>24900</v>
      </c>
    </row>
    <row r="111" spans="1:3" x14ac:dyDescent="0.2">
      <c r="A111" s="32">
        <v>84</v>
      </c>
      <c r="B111" s="136">
        <f t="shared" si="2"/>
        <v>28400</v>
      </c>
      <c r="C111" s="137">
        <f t="shared" si="3"/>
        <v>25200</v>
      </c>
    </row>
    <row r="112" spans="1:3" x14ac:dyDescent="0.2">
      <c r="A112" s="32">
        <v>85</v>
      </c>
      <c r="B112" s="136">
        <f t="shared" si="2"/>
        <v>28500</v>
      </c>
      <c r="C112" s="137">
        <f t="shared" si="3"/>
        <v>25500</v>
      </c>
    </row>
    <row r="113" spans="1:3" x14ac:dyDescent="0.2">
      <c r="A113" s="32">
        <v>86</v>
      </c>
      <c r="B113" s="136">
        <f t="shared" si="2"/>
        <v>28600</v>
      </c>
      <c r="C113" s="137">
        <f t="shared" si="3"/>
        <v>25800</v>
      </c>
    </row>
    <row r="114" spans="1:3" x14ac:dyDescent="0.2">
      <c r="A114" s="32">
        <v>87</v>
      </c>
      <c r="B114" s="136">
        <f t="shared" si="2"/>
        <v>28700</v>
      </c>
      <c r="C114" s="137">
        <f t="shared" si="3"/>
        <v>26100</v>
      </c>
    </row>
    <row r="115" spans="1:3" x14ac:dyDescent="0.2">
      <c r="A115" s="32">
        <v>88</v>
      </c>
      <c r="B115" s="136">
        <f t="shared" si="2"/>
        <v>28800</v>
      </c>
      <c r="C115" s="137">
        <f t="shared" si="3"/>
        <v>26400</v>
      </c>
    </row>
    <row r="116" spans="1:3" x14ac:dyDescent="0.2">
      <c r="A116" s="32">
        <v>89</v>
      </c>
      <c r="B116" s="136">
        <f t="shared" si="2"/>
        <v>28900</v>
      </c>
      <c r="C116" s="137">
        <f t="shared" si="3"/>
        <v>26700</v>
      </c>
    </row>
    <row r="117" spans="1:3" x14ac:dyDescent="0.2">
      <c r="A117" s="32">
        <v>90</v>
      </c>
      <c r="B117" s="136">
        <f t="shared" si="2"/>
        <v>29000</v>
      </c>
      <c r="C117" s="137">
        <f t="shared" si="3"/>
        <v>27000</v>
      </c>
    </row>
    <row r="118" spans="1:3" x14ac:dyDescent="0.2">
      <c r="A118" s="32">
        <v>91</v>
      </c>
      <c r="B118" s="136">
        <f t="shared" si="2"/>
        <v>29100</v>
      </c>
      <c r="C118" s="137">
        <f t="shared" si="3"/>
        <v>27300</v>
      </c>
    </row>
    <row r="119" spans="1:3" x14ac:dyDescent="0.2">
      <c r="A119" s="32">
        <v>92</v>
      </c>
      <c r="B119" s="136">
        <f t="shared" si="2"/>
        <v>29200</v>
      </c>
      <c r="C119" s="137">
        <f t="shared" si="3"/>
        <v>27600</v>
      </c>
    </row>
    <row r="120" spans="1:3" x14ac:dyDescent="0.2">
      <c r="A120" s="32">
        <v>93</v>
      </c>
      <c r="B120" s="136">
        <f t="shared" si="2"/>
        <v>29300</v>
      </c>
      <c r="C120" s="137">
        <f t="shared" si="3"/>
        <v>27900</v>
      </c>
    </row>
    <row r="121" spans="1:3" x14ac:dyDescent="0.2">
      <c r="A121" s="32">
        <v>94</v>
      </c>
      <c r="B121" s="136">
        <f t="shared" si="2"/>
        <v>29400</v>
      </c>
      <c r="C121" s="137">
        <f t="shared" si="3"/>
        <v>28200</v>
      </c>
    </row>
    <row r="122" spans="1:3" x14ac:dyDescent="0.2">
      <c r="A122" s="32">
        <v>95</v>
      </c>
      <c r="B122" s="136">
        <f t="shared" si="2"/>
        <v>29500</v>
      </c>
      <c r="C122" s="137">
        <f t="shared" si="3"/>
        <v>28500</v>
      </c>
    </row>
    <row r="123" spans="1:3" x14ac:dyDescent="0.2">
      <c r="A123" s="32">
        <v>96</v>
      </c>
      <c r="B123" s="136">
        <f t="shared" si="2"/>
        <v>29600</v>
      </c>
      <c r="C123" s="137">
        <f t="shared" si="3"/>
        <v>28800</v>
      </c>
    </row>
    <row r="124" spans="1:3" x14ac:dyDescent="0.2">
      <c r="A124" s="32">
        <v>97</v>
      </c>
      <c r="B124" s="136">
        <f t="shared" si="2"/>
        <v>29700</v>
      </c>
      <c r="C124" s="137">
        <f t="shared" si="3"/>
        <v>29100</v>
      </c>
    </row>
    <row r="125" spans="1:3" x14ac:dyDescent="0.2">
      <c r="A125" s="32">
        <v>98</v>
      </c>
      <c r="B125" s="136">
        <f t="shared" si="2"/>
        <v>29800</v>
      </c>
      <c r="C125" s="137">
        <f t="shared" si="3"/>
        <v>29400</v>
      </c>
    </row>
    <row r="126" spans="1:3" x14ac:dyDescent="0.2">
      <c r="A126" s="32">
        <v>99</v>
      </c>
      <c r="B126" s="136">
        <f t="shared" si="2"/>
        <v>29900</v>
      </c>
      <c r="C126" s="137">
        <f t="shared" si="3"/>
        <v>29700</v>
      </c>
    </row>
    <row r="127" spans="1:3" x14ac:dyDescent="0.2">
      <c r="A127" s="32">
        <v>100</v>
      </c>
      <c r="B127" s="136">
        <f t="shared" si="2"/>
        <v>30000</v>
      </c>
      <c r="C127" s="137">
        <f t="shared" si="3"/>
        <v>30000</v>
      </c>
    </row>
    <row r="128" spans="1:3" x14ac:dyDescent="0.2">
      <c r="A128" s="32">
        <v>101</v>
      </c>
      <c r="B128" s="136">
        <f t="shared" si="2"/>
        <v>30100</v>
      </c>
      <c r="C128" s="137">
        <f t="shared" si="3"/>
        <v>30300</v>
      </c>
    </row>
    <row r="129" spans="1:3" x14ac:dyDescent="0.2">
      <c r="A129" s="32">
        <v>102</v>
      </c>
      <c r="B129" s="136">
        <f t="shared" si="2"/>
        <v>30200</v>
      </c>
      <c r="C129" s="137">
        <f t="shared" si="3"/>
        <v>30600</v>
      </c>
    </row>
    <row r="130" spans="1:3" x14ac:dyDescent="0.2">
      <c r="A130" s="32">
        <v>103</v>
      </c>
      <c r="B130" s="136">
        <f t="shared" si="2"/>
        <v>30300</v>
      </c>
      <c r="C130" s="137">
        <f t="shared" si="3"/>
        <v>30900</v>
      </c>
    </row>
    <row r="131" spans="1:3" x14ac:dyDescent="0.2">
      <c r="A131" s="32">
        <v>104</v>
      </c>
      <c r="B131" s="136">
        <f t="shared" si="2"/>
        <v>30400</v>
      </c>
      <c r="C131" s="137">
        <f t="shared" si="3"/>
        <v>31200</v>
      </c>
    </row>
    <row r="132" spans="1:3" x14ac:dyDescent="0.2">
      <c r="A132" s="32">
        <v>105</v>
      </c>
      <c r="B132" s="136">
        <f t="shared" si="2"/>
        <v>30500</v>
      </c>
      <c r="C132" s="137">
        <f t="shared" si="3"/>
        <v>31500</v>
      </c>
    </row>
    <row r="133" spans="1:3" x14ac:dyDescent="0.2">
      <c r="A133" s="32">
        <v>106</v>
      </c>
      <c r="B133" s="136">
        <f t="shared" si="2"/>
        <v>30600</v>
      </c>
      <c r="C133" s="137">
        <f t="shared" si="3"/>
        <v>31800</v>
      </c>
    </row>
    <row r="134" spans="1:3" x14ac:dyDescent="0.2">
      <c r="A134" s="32">
        <v>107</v>
      </c>
      <c r="B134" s="136">
        <f t="shared" si="2"/>
        <v>30700</v>
      </c>
      <c r="C134" s="137">
        <f t="shared" si="3"/>
        <v>32100</v>
      </c>
    </row>
    <row r="135" spans="1:3" x14ac:dyDescent="0.2">
      <c r="A135" s="32">
        <v>108</v>
      </c>
      <c r="B135" s="136">
        <f t="shared" si="2"/>
        <v>30800</v>
      </c>
      <c r="C135" s="137">
        <f t="shared" si="3"/>
        <v>32400</v>
      </c>
    </row>
    <row r="136" spans="1:3" x14ac:dyDescent="0.2">
      <c r="A136" s="32">
        <v>109</v>
      </c>
      <c r="B136" s="136">
        <f t="shared" si="2"/>
        <v>30900</v>
      </c>
      <c r="C136" s="137">
        <f t="shared" si="3"/>
        <v>32700</v>
      </c>
    </row>
    <row r="137" spans="1:3" x14ac:dyDescent="0.2">
      <c r="A137" s="32">
        <v>110</v>
      </c>
      <c r="B137" s="136">
        <f t="shared" si="2"/>
        <v>31000</v>
      </c>
      <c r="C137" s="137">
        <f t="shared" si="3"/>
        <v>33000</v>
      </c>
    </row>
    <row r="138" spans="1:3" x14ac:dyDescent="0.2">
      <c r="A138" s="32">
        <v>111</v>
      </c>
      <c r="B138" s="136">
        <f t="shared" si="2"/>
        <v>31100</v>
      </c>
      <c r="C138" s="137">
        <f t="shared" si="3"/>
        <v>33300</v>
      </c>
    </row>
    <row r="139" spans="1:3" x14ac:dyDescent="0.2">
      <c r="A139" s="32">
        <v>112</v>
      </c>
      <c r="B139" s="136">
        <f t="shared" si="2"/>
        <v>31200</v>
      </c>
      <c r="C139" s="137">
        <f t="shared" si="3"/>
        <v>33600</v>
      </c>
    </row>
    <row r="140" spans="1:3" x14ac:dyDescent="0.2">
      <c r="A140" s="32">
        <v>113</v>
      </c>
      <c r="B140" s="136">
        <f t="shared" si="2"/>
        <v>31300</v>
      </c>
      <c r="C140" s="137">
        <f t="shared" si="3"/>
        <v>33900</v>
      </c>
    </row>
    <row r="141" spans="1:3" x14ac:dyDescent="0.2">
      <c r="A141" s="32">
        <v>114</v>
      </c>
      <c r="B141" s="136">
        <f t="shared" si="2"/>
        <v>31400</v>
      </c>
      <c r="C141" s="137">
        <f t="shared" si="3"/>
        <v>34200</v>
      </c>
    </row>
    <row r="142" spans="1:3" x14ac:dyDescent="0.2">
      <c r="A142" s="32">
        <v>115</v>
      </c>
      <c r="B142" s="136">
        <f t="shared" si="2"/>
        <v>31500</v>
      </c>
      <c r="C142" s="137">
        <f t="shared" si="3"/>
        <v>34500</v>
      </c>
    </row>
    <row r="143" spans="1:3" x14ac:dyDescent="0.2">
      <c r="A143" s="32">
        <v>116</v>
      </c>
      <c r="B143" s="136">
        <f t="shared" si="2"/>
        <v>31600</v>
      </c>
      <c r="C143" s="137">
        <f t="shared" si="3"/>
        <v>34800</v>
      </c>
    </row>
    <row r="144" spans="1:3" x14ac:dyDescent="0.2">
      <c r="A144" s="32">
        <v>117</v>
      </c>
      <c r="B144" s="136">
        <f t="shared" si="2"/>
        <v>31700</v>
      </c>
      <c r="C144" s="137">
        <f t="shared" si="3"/>
        <v>35100</v>
      </c>
    </row>
    <row r="145" spans="1:3" x14ac:dyDescent="0.2">
      <c r="A145" s="32">
        <v>118</v>
      </c>
      <c r="B145" s="136">
        <f t="shared" si="2"/>
        <v>31800</v>
      </c>
      <c r="C145" s="137">
        <f t="shared" si="3"/>
        <v>35400</v>
      </c>
    </row>
    <row r="146" spans="1:3" x14ac:dyDescent="0.2">
      <c r="A146" s="32">
        <v>119</v>
      </c>
      <c r="B146" s="136">
        <f t="shared" si="2"/>
        <v>31900</v>
      </c>
      <c r="C146" s="137">
        <f t="shared" si="3"/>
        <v>35700</v>
      </c>
    </row>
    <row r="147" spans="1:3" x14ac:dyDescent="0.2">
      <c r="A147" s="32">
        <v>120</v>
      </c>
      <c r="B147" s="136">
        <f t="shared" si="2"/>
        <v>32000</v>
      </c>
      <c r="C147" s="137">
        <f t="shared" si="3"/>
        <v>36000</v>
      </c>
    </row>
    <row r="148" spans="1:3" x14ac:dyDescent="0.2">
      <c r="A148" s="32">
        <v>121</v>
      </c>
      <c r="B148" s="136">
        <f t="shared" si="2"/>
        <v>32100</v>
      </c>
      <c r="C148" s="137">
        <f t="shared" si="3"/>
        <v>36300</v>
      </c>
    </row>
    <row r="149" spans="1:3" x14ac:dyDescent="0.2">
      <c r="A149" s="32">
        <v>122</v>
      </c>
      <c r="B149" s="136">
        <f t="shared" si="2"/>
        <v>32200</v>
      </c>
      <c r="C149" s="137">
        <f t="shared" si="3"/>
        <v>36600</v>
      </c>
    </row>
    <row r="150" spans="1:3" x14ac:dyDescent="0.2">
      <c r="A150" s="32">
        <v>123</v>
      </c>
      <c r="B150" s="136">
        <f t="shared" si="2"/>
        <v>32300</v>
      </c>
      <c r="C150" s="137">
        <f t="shared" si="3"/>
        <v>36900</v>
      </c>
    </row>
    <row r="151" spans="1:3" x14ac:dyDescent="0.2">
      <c r="A151" s="32">
        <v>124</v>
      </c>
      <c r="B151" s="136">
        <f t="shared" si="2"/>
        <v>32400</v>
      </c>
      <c r="C151" s="137">
        <f t="shared" si="3"/>
        <v>37200</v>
      </c>
    </row>
    <row r="152" spans="1:3" x14ac:dyDescent="0.2">
      <c r="A152" s="32">
        <v>125</v>
      </c>
      <c r="B152" s="136">
        <f t="shared" si="2"/>
        <v>32500</v>
      </c>
      <c r="C152" s="137">
        <f t="shared" si="3"/>
        <v>37500</v>
      </c>
    </row>
    <row r="153" spans="1:3" x14ac:dyDescent="0.2">
      <c r="A153" s="32">
        <v>126</v>
      </c>
      <c r="B153" s="136">
        <f t="shared" si="2"/>
        <v>32600</v>
      </c>
      <c r="C153" s="137">
        <f t="shared" si="3"/>
        <v>37800</v>
      </c>
    </row>
    <row r="154" spans="1:3" x14ac:dyDescent="0.2">
      <c r="A154" s="32">
        <v>127</v>
      </c>
      <c r="B154" s="136">
        <f t="shared" si="2"/>
        <v>32700</v>
      </c>
      <c r="C154" s="137">
        <f t="shared" si="3"/>
        <v>38100</v>
      </c>
    </row>
    <row r="155" spans="1:3" x14ac:dyDescent="0.2">
      <c r="A155" s="32">
        <v>128</v>
      </c>
      <c r="B155" s="136">
        <f t="shared" si="2"/>
        <v>32800</v>
      </c>
      <c r="C155" s="137">
        <f t="shared" si="3"/>
        <v>38400</v>
      </c>
    </row>
    <row r="156" spans="1:3" x14ac:dyDescent="0.2">
      <c r="A156" s="32">
        <v>129</v>
      </c>
      <c r="B156" s="136">
        <f t="shared" ref="B156:B183" si="4">$B$13+$B$20*A156</f>
        <v>32900</v>
      </c>
      <c r="C156" s="137">
        <f t="shared" ref="C156:C183" si="5">$B$22*A156</f>
        <v>38700</v>
      </c>
    </row>
    <row r="157" spans="1:3" x14ac:dyDescent="0.2">
      <c r="A157" s="32">
        <v>130</v>
      </c>
      <c r="B157" s="136">
        <f t="shared" si="4"/>
        <v>33000</v>
      </c>
      <c r="C157" s="137">
        <f t="shared" si="5"/>
        <v>39000</v>
      </c>
    </row>
    <row r="158" spans="1:3" x14ac:dyDescent="0.2">
      <c r="A158" s="32">
        <v>131</v>
      </c>
      <c r="B158" s="136">
        <f t="shared" si="4"/>
        <v>33100</v>
      </c>
      <c r="C158" s="137">
        <f t="shared" si="5"/>
        <v>39300</v>
      </c>
    </row>
    <row r="159" spans="1:3" x14ac:dyDescent="0.2">
      <c r="A159" s="32">
        <v>132</v>
      </c>
      <c r="B159" s="136">
        <f t="shared" si="4"/>
        <v>33200</v>
      </c>
      <c r="C159" s="137">
        <f t="shared" si="5"/>
        <v>39600</v>
      </c>
    </row>
    <row r="160" spans="1:3" x14ac:dyDescent="0.2">
      <c r="A160" s="32">
        <v>133</v>
      </c>
      <c r="B160" s="136">
        <f t="shared" si="4"/>
        <v>33300</v>
      </c>
      <c r="C160" s="137">
        <f t="shared" si="5"/>
        <v>39900</v>
      </c>
    </row>
    <row r="161" spans="1:3" x14ac:dyDescent="0.2">
      <c r="A161" s="32">
        <v>134</v>
      </c>
      <c r="B161" s="136">
        <f t="shared" si="4"/>
        <v>33400</v>
      </c>
      <c r="C161" s="137">
        <f t="shared" si="5"/>
        <v>40200</v>
      </c>
    </row>
    <row r="162" spans="1:3" x14ac:dyDescent="0.2">
      <c r="A162" s="32">
        <v>135</v>
      </c>
      <c r="B162" s="136">
        <f t="shared" si="4"/>
        <v>33500</v>
      </c>
      <c r="C162" s="137">
        <f t="shared" si="5"/>
        <v>40500</v>
      </c>
    </row>
    <row r="163" spans="1:3" x14ac:dyDescent="0.2">
      <c r="A163" s="32">
        <v>136</v>
      </c>
      <c r="B163" s="136">
        <f t="shared" si="4"/>
        <v>33600</v>
      </c>
      <c r="C163" s="137">
        <f t="shared" si="5"/>
        <v>40800</v>
      </c>
    </row>
    <row r="164" spans="1:3" x14ac:dyDescent="0.2">
      <c r="A164" s="32">
        <v>137</v>
      </c>
      <c r="B164" s="136">
        <f t="shared" si="4"/>
        <v>33700</v>
      </c>
      <c r="C164" s="137">
        <f t="shared" si="5"/>
        <v>41100</v>
      </c>
    </row>
    <row r="165" spans="1:3" x14ac:dyDescent="0.2">
      <c r="A165" s="32">
        <v>138</v>
      </c>
      <c r="B165" s="136">
        <f t="shared" si="4"/>
        <v>33800</v>
      </c>
      <c r="C165" s="137">
        <f t="shared" si="5"/>
        <v>41400</v>
      </c>
    </row>
    <row r="166" spans="1:3" x14ac:dyDescent="0.2">
      <c r="A166" s="32">
        <v>139</v>
      </c>
      <c r="B166" s="136">
        <f t="shared" si="4"/>
        <v>33900</v>
      </c>
      <c r="C166" s="137">
        <f t="shared" si="5"/>
        <v>41700</v>
      </c>
    </row>
    <row r="167" spans="1:3" x14ac:dyDescent="0.2">
      <c r="A167" s="32">
        <v>140</v>
      </c>
      <c r="B167" s="136">
        <f t="shared" si="4"/>
        <v>34000</v>
      </c>
      <c r="C167" s="137">
        <f t="shared" si="5"/>
        <v>42000</v>
      </c>
    </row>
    <row r="168" spans="1:3" x14ac:dyDescent="0.2">
      <c r="A168" s="32">
        <v>141</v>
      </c>
      <c r="B168" s="136">
        <f t="shared" si="4"/>
        <v>34100</v>
      </c>
      <c r="C168" s="137">
        <f t="shared" si="5"/>
        <v>42300</v>
      </c>
    </row>
    <row r="169" spans="1:3" x14ac:dyDescent="0.2">
      <c r="A169" s="32">
        <v>142</v>
      </c>
      <c r="B169" s="136">
        <f t="shared" si="4"/>
        <v>34200</v>
      </c>
      <c r="C169" s="137">
        <f t="shared" si="5"/>
        <v>42600</v>
      </c>
    </row>
    <row r="170" spans="1:3" x14ac:dyDescent="0.2">
      <c r="A170" s="32">
        <v>143</v>
      </c>
      <c r="B170" s="136">
        <f t="shared" si="4"/>
        <v>34300</v>
      </c>
      <c r="C170" s="137">
        <f t="shared" si="5"/>
        <v>42900</v>
      </c>
    </row>
    <row r="171" spans="1:3" x14ac:dyDescent="0.2">
      <c r="A171" s="32">
        <v>144</v>
      </c>
      <c r="B171" s="136">
        <f t="shared" si="4"/>
        <v>34400</v>
      </c>
      <c r="C171" s="137">
        <f t="shared" si="5"/>
        <v>43200</v>
      </c>
    </row>
    <row r="172" spans="1:3" x14ac:dyDescent="0.2">
      <c r="A172" s="32">
        <v>145</v>
      </c>
      <c r="B172" s="136">
        <f t="shared" si="4"/>
        <v>34500</v>
      </c>
      <c r="C172" s="137">
        <f t="shared" si="5"/>
        <v>43500</v>
      </c>
    </row>
    <row r="173" spans="1:3" x14ac:dyDescent="0.2">
      <c r="A173" s="32">
        <v>146</v>
      </c>
      <c r="B173" s="136">
        <f t="shared" si="4"/>
        <v>34600</v>
      </c>
      <c r="C173" s="137">
        <f t="shared" si="5"/>
        <v>43800</v>
      </c>
    </row>
    <row r="174" spans="1:3" x14ac:dyDescent="0.2">
      <c r="A174" s="32">
        <v>147</v>
      </c>
      <c r="B174" s="136">
        <f t="shared" si="4"/>
        <v>34700</v>
      </c>
      <c r="C174" s="137">
        <f t="shared" si="5"/>
        <v>44100</v>
      </c>
    </row>
    <row r="175" spans="1:3" x14ac:dyDescent="0.2">
      <c r="A175" s="32">
        <v>148</v>
      </c>
      <c r="B175" s="136">
        <f t="shared" si="4"/>
        <v>34800</v>
      </c>
      <c r="C175" s="137">
        <f t="shared" si="5"/>
        <v>44400</v>
      </c>
    </row>
    <row r="176" spans="1:3" x14ac:dyDescent="0.2">
      <c r="A176" s="32">
        <v>149</v>
      </c>
      <c r="B176" s="136">
        <f t="shared" si="4"/>
        <v>34900</v>
      </c>
      <c r="C176" s="137">
        <f t="shared" si="5"/>
        <v>44700</v>
      </c>
    </row>
    <row r="177" spans="1:3" x14ac:dyDescent="0.2">
      <c r="A177" s="32">
        <v>150</v>
      </c>
      <c r="B177" s="136">
        <f t="shared" si="4"/>
        <v>35000</v>
      </c>
      <c r="C177" s="137">
        <f t="shared" si="5"/>
        <v>45000</v>
      </c>
    </row>
    <row r="178" spans="1:3" x14ac:dyDescent="0.2">
      <c r="A178" s="32">
        <v>151</v>
      </c>
      <c r="B178" s="136">
        <f t="shared" si="4"/>
        <v>35100</v>
      </c>
      <c r="C178" s="137">
        <f t="shared" si="5"/>
        <v>45300</v>
      </c>
    </row>
    <row r="179" spans="1:3" x14ac:dyDescent="0.2">
      <c r="A179" s="32">
        <v>152</v>
      </c>
      <c r="B179" s="136">
        <f t="shared" si="4"/>
        <v>35200</v>
      </c>
      <c r="C179" s="137">
        <f t="shared" si="5"/>
        <v>45600</v>
      </c>
    </row>
    <row r="180" spans="1:3" x14ac:dyDescent="0.2">
      <c r="A180" s="32">
        <v>153</v>
      </c>
      <c r="B180" s="136">
        <f t="shared" si="4"/>
        <v>35300</v>
      </c>
      <c r="C180" s="137">
        <f t="shared" si="5"/>
        <v>45900</v>
      </c>
    </row>
    <row r="181" spans="1:3" x14ac:dyDescent="0.2">
      <c r="A181" s="32">
        <v>154</v>
      </c>
      <c r="B181" s="136">
        <f t="shared" si="4"/>
        <v>35400</v>
      </c>
      <c r="C181" s="137">
        <f t="shared" si="5"/>
        <v>46200</v>
      </c>
    </row>
    <row r="182" spans="1:3" x14ac:dyDescent="0.2">
      <c r="A182" s="32">
        <v>155</v>
      </c>
      <c r="B182" s="136">
        <f t="shared" si="4"/>
        <v>35500</v>
      </c>
      <c r="C182" s="137">
        <f t="shared" si="5"/>
        <v>46500</v>
      </c>
    </row>
    <row r="183" spans="1:3" ht="16" thickBot="1" x14ac:dyDescent="0.25">
      <c r="A183" s="128">
        <v>156</v>
      </c>
      <c r="B183" s="136">
        <f t="shared" si="4"/>
        <v>35600</v>
      </c>
      <c r="C183" s="137">
        <f t="shared" si="5"/>
        <v>46800</v>
      </c>
    </row>
  </sheetData>
  <mergeCells count="9">
    <mergeCell ref="L2:L3"/>
    <mergeCell ref="N2:N3"/>
    <mergeCell ref="G2:G3"/>
    <mergeCell ref="A8:B8"/>
    <mergeCell ref="A15:B15"/>
    <mergeCell ref="A2:A3"/>
    <mergeCell ref="C2:C3"/>
    <mergeCell ref="E2:E3"/>
    <mergeCell ref="I2:I3"/>
  </mergeCells>
  <hyperlinks>
    <hyperlink ref="D6:E6" r:id="rId1" display="www.aprendizajeactivo.com.ar" xr:uid="{59213580-58DB-5D43-85A1-D4D64406CA37}"/>
    <hyperlink ref="A6" r:id="rId2" xr:uid="{0392C474-95C2-6A4B-874E-04D95407B9BB}"/>
    <hyperlink ref="C2" r:id="rId3" location="Inversión_Inicial!A1" display="applewebdata://B757CE31-D1A8-4307-BE12-0AA6BC17EE8B/ - Inversión_Inicial!A1" xr:uid="{83134232-96D7-ED4A-B314-533765957116}"/>
    <hyperlink ref="E2" r:id="rId4" location="Punto_Equilibrio!A1" display="applewebdata://B757CE31-D1A8-4307-BE12-0AA6BC17EE8B/ - Punto_Equilibrio!A1" xr:uid="{9FF50F65-17E4-9F4D-A39B-47A6B2C14713}"/>
    <hyperlink ref="I2" location="'Presupuesto de Ventas'!A1" display="'Presupuesto de Ventas'!A1" xr:uid="{BC53B42E-0AEE-BB47-8A7C-E216ADEBEC07}"/>
    <hyperlink ref="L2" location="'Presupuesto Integral'!A1" display="'Presupuesto Integral'!A1" xr:uid="{A5A90CFF-4262-AC4E-82FC-3947CB538A04}"/>
    <hyperlink ref="N2" location="'Presupuesto Integral'!A1" display="'Presupuesto Integral'!A1" xr:uid="{40CC7383-1D22-B747-84D1-12C60ADACAE7}"/>
    <hyperlink ref="A2" r:id="rId5" location="Inversión_Inicial!A1" display="applewebdata://B757CE31-D1A8-4307-BE12-0AA6BC17EE8B/ - Inversión_Inicial!A1" xr:uid="{AE878B3A-3BF7-A148-865C-7B87EF6A8248}"/>
    <hyperlink ref="N2:N3" location="Evaluación_Financiera!A1" display="Paso 6 Evaluación Financiera" xr:uid="{679C4A8A-E644-6C47-A49A-DB8C11789098}"/>
    <hyperlink ref="A2:A3" location="Inversión_Inicial!A1" display="Paso 1 Inversión" xr:uid="{F94661A0-6F5E-B748-B780-164480C0AE6F}"/>
    <hyperlink ref="C2:C3" location="Costos_Operativos!A1" display="Paso  2 Costos" xr:uid="{10F60D62-C28F-9D4C-8ECA-5A0832A7474B}"/>
    <hyperlink ref="E2:E3" location="Punto_Equilibrio!A1" display="Paso 3 Equilibrio" xr:uid="{8DA54C58-629A-0A46-A28C-4587EDD2EE35}"/>
    <hyperlink ref="G2" r:id="rId6" location="Punto_Equilibrio!A1" display="applewebdata://B757CE31-D1A8-4307-BE12-0AA6BC17EE8B/ - Punto_Equilibrio!A1" xr:uid="{4FABCC22-55DE-4B4A-903C-B930940DC6FA}"/>
    <hyperlink ref="G2:G3" location="Punto_Equilibrio!A1" display="Paso 3 Equilibrio" xr:uid="{81A00726-8EF8-7543-B4D7-505D2DC850F4}"/>
  </hyperlinks>
  <pageMargins left="0.7" right="0.7" top="0.75" bottom="0.75" header="0.3" footer="0.3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zoomScale="125" zoomScaleNormal="125" workbookViewId="0">
      <selection activeCell="N2" sqref="N2:N3"/>
    </sheetView>
  </sheetViews>
  <sheetFormatPr baseColWidth="10" defaultRowHeight="15" x14ac:dyDescent="0.2"/>
  <cols>
    <col min="2" max="2" width="29.5" bestFit="1" customWidth="1"/>
    <col min="3" max="3" width="10.83203125" customWidth="1"/>
    <col min="4" max="5" width="8.6640625" customWidth="1"/>
    <col min="6" max="6" width="10.83203125" customWidth="1"/>
    <col min="7" max="8" width="8.6640625" customWidth="1"/>
    <col min="9" max="9" width="10.5" customWidth="1"/>
    <col min="10" max="11" width="8.6640625" customWidth="1"/>
    <col min="12" max="12" width="10.83203125" customWidth="1"/>
    <col min="13" max="14" width="8.6640625" customWidth="1"/>
  </cols>
  <sheetData>
    <row r="1" spans="1:15" ht="16" thickBo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9" x14ac:dyDescent="0.25">
      <c r="A2" s="164" t="s">
        <v>90</v>
      </c>
      <c r="B2" s="104"/>
      <c r="C2" s="164" t="s">
        <v>91</v>
      </c>
      <c r="D2" s="104"/>
      <c r="E2" s="104"/>
      <c r="F2" s="164" t="s">
        <v>87</v>
      </c>
      <c r="G2" s="104"/>
      <c r="H2" s="104"/>
      <c r="I2" s="164" t="s">
        <v>88</v>
      </c>
      <c r="J2" s="104"/>
      <c r="K2" s="104"/>
      <c r="L2" s="164" t="s">
        <v>89</v>
      </c>
      <c r="M2" s="104"/>
      <c r="N2" s="164" t="s">
        <v>92</v>
      </c>
      <c r="O2" s="104"/>
    </row>
    <row r="3" spans="1:15" ht="20" thickBot="1" x14ac:dyDescent="0.3">
      <c r="A3" s="165"/>
      <c r="B3" s="104"/>
      <c r="C3" s="165"/>
      <c r="D3" s="104"/>
      <c r="E3" s="104"/>
      <c r="F3" s="165"/>
      <c r="G3" s="104"/>
      <c r="H3" s="104"/>
      <c r="I3" s="165"/>
      <c r="J3" s="104"/>
      <c r="K3" s="104"/>
      <c r="L3" s="165"/>
      <c r="M3" s="104"/>
      <c r="N3" s="165"/>
      <c r="O3" s="104"/>
    </row>
    <row r="4" spans="1:15" ht="19" x14ac:dyDescent="0.25">
      <c r="A4" s="103"/>
      <c r="B4" s="103"/>
      <c r="C4" s="101"/>
      <c r="D4" s="103"/>
      <c r="E4" s="103"/>
      <c r="F4" s="101"/>
      <c r="G4" s="103"/>
      <c r="H4" s="103"/>
      <c r="I4" s="101"/>
      <c r="J4" s="103"/>
      <c r="K4" s="103"/>
      <c r="L4" s="101"/>
      <c r="M4" s="103"/>
      <c r="N4" s="103"/>
      <c r="O4" s="103"/>
    </row>
    <row r="6" spans="1:15" ht="21" x14ac:dyDescent="0.25">
      <c r="B6" s="14" t="s">
        <v>71</v>
      </c>
      <c r="C6" s="63"/>
      <c r="D6" s="63"/>
      <c r="E6" s="63"/>
      <c r="I6" s="64" t="s">
        <v>54</v>
      </c>
    </row>
    <row r="7" spans="1:15" ht="16" thickBot="1" x14ac:dyDescent="0.25"/>
    <row r="8" spans="1:15" ht="20" customHeight="1" x14ac:dyDescent="0.2">
      <c r="B8" s="170" t="s">
        <v>84</v>
      </c>
      <c r="C8" s="171"/>
      <c r="D8" s="171"/>
      <c r="E8" s="171"/>
      <c r="F8" s="171"/>
      <c r="G8" s="171"/>
      <c r="H8" s="172"/>
    </row>
    <row r="9" spans="1:15" ht="20" customHeight="1" x14ac:dyDescent="0.2">
      <c r="B9" s="173"/>
      <c r="C9" s="174"/>
      <c r="D9" s="174"/>
      <c r="E9" s="174"/>
      <c r="F9" s="174"/>
      <c r="G9" s="174"/>
      <c r="H9" s="175"/>
    </row>
    <row r="10" spans="1:15" ht="20" customHeight="1" thickBot="1" x14ac:dyDescent="0.25">
      <c r="B10" s="176"/>
      <c r="C10" s="177"/>
      <c r="D10" s="177"/>
      <c r="E10" s="177"/>
      <c r="F10" s="177"/>
      <c r="G10" s="177"/>
      <c r="H10" s="178"/>
    </row>
    <row r="11" spans="1:15" ht="16" thickBot="1" x14ac:dyDescent="0.25"/>
    <row r="12" spans="1:15" x14ac:dyDescent="0.2">
      <c r="B12" s="189"/>
      <c r="C12" s="6" t="s">
        <v>0</v>
      </c>
      <c r="D12" s="8" t="s">
        <v>1</v>
      </c>
      <c r="E12" s="6" t="s">
        <v>2</v>
      </c>
      <c r="F12" s="8" t="s">
        <v>3</v>
      </c>
      <c r="G12" s="6" t="s">
        <v>4</v>
      </c>
      <c r="H12" s="8" t="s">
        <v>5</v>
      </c>
      <c r="I12" s="6" t="s">
        <v>6</v>
      </c>
      <c r="J12" s="8" t="s">
        <v>7</v>
      </c>
      <c r="K12" s="6" t="s">
        <v>8</v>
      </c>
      <c r="L12" s="8" t="s">
        <v>9</v>
      </c>
      <c r="M12" s="6" t="s">
        <v>10</v>
      </c>
      <c r="N12" s="8" t="s">
        <v>11</v>
      </c>
      <c r="O12" s="191" t="s">
        <v>25</v>
      </c>
    </row>
    <row r="13" spans="1:15" ht="16" thickBot="1" x14ac:dyDescent="0.25">
      <c r="B13" s="190"/>
      <c r="C13" s="7" t="s">
        <v>24</v>
      </c>
      <c r="D13" s="9" t="s">
        <v>13</v>
      </c>
      <c r="E13" s="7" t="s">
        <v>14</v>
      </c>
      <c r="F13" s="9" t="s">
        <v>15</v>
      </c>
      <c r="G13" s="7" t="s">
        <v>16</v>
      </c>
      <c r="H13" s="9" t="s">
        <v>17</v>
      </c>
      <c r="I13" s="7" t="s">
        <v>18</v>
      </c>
      <c r="J13" s="9" t="s">
        <v>19</v>
      </c>
      <c r="K13" s="7" t="s">
        <v>20</v>
      </c>
      <c r="L13" s="9" t="s">
        <v>21</v>
      </c>
      <c r="M13" s="7" t="s">
        <v>22</v>
      </c>
      <c r="N13" s="9" t="s">
        <v>23</v>
      </c>
      <c r="O13" s="192"/>
    </row>
    <row r="14" spans="1:15" x14ac:dyDescent="0.2">
      <c r="B14" s="11" t="s">
        <v>72</v>
      </c>
      <c r="C14" s="65"/>
      <c r="D14" s="66"/>
      <c r="E14" s="65"/>
      <c r="F14" s="66"/>
      <c r="G14" s="65"/>
      <c r="H14" s="66"/>
      <c r="I14" s="65"/>
      <c r="J14" s="66"/>
      <c r="K14" s="65"/>
      <c r="L14" s="66"/>
      <c r="M14" s="65"/>
      <c r="N14" s="66"/>
      <c r="O14" s="67">
        <f>SUM(C14:N14)</f>
        <v>0</v>
      </c>
    </row>
    <row r="15" spans="1:15" x14ac:dyDescent="0.2">
      <c r="B15" s="11" t="s">
        <v>73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>
        <f t="shared" ref="O15:O27" si="0">SUM(C15:N15)</f>
        <v>0</v>
      </c>
    </row>
    <row r="16" spans="1:15" x14ac:dyDescent="0.2">
      <c r="B16" s="11" t="s">
        <v>74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>
        <f t="shared" si="0"/>
        <v>0</v>
      </c>
    </row>
    <row r="17" spans="2:15" x14ac:dyDescent="0.2">
      <c r="B17" s="12" t="s">
        <v>75</v>
      </c>
      <c r="C17" s="69">
        <f>SUM(C14:C16)</f>
        <v>0</v>
      </c>
      <c r="D17" s="70">
        <f t="shared" ref="D17:N17" si="1">SUM(D14:D16)</f>
        <v>0</v>
      </c>
      <c r="E17" s="69">
        <f t="shared" si="1"/>
        <v>0</v>
      </c>
      <c r="F17" s="70">
        <f t="shared" si="1"/>
        <v>0</v>
      </c>
      <c r="G17" s="69">
        <f t="shared" si="1"/>
        <v>0</v>
      </c>
      <c r="H17" s="70">
        <f t="shared" si="1"/>
        <v>0</v>
      </c>
      <c r="I17" s="69">
        <f t="shared" si="1"/>
        <v>0</v>
      </c>
      <c r="J17" s="70">
        <f t="shared" si="1"/>
        <v>0</v>
      </c>
      <c r="K17" s="69">
        <f t="shared" si="1"/>
        <v>0</v>
      </c>
      <c r="L17" s="70">
        <f t="shared" si="1"/>
        <v>0</v>
      </c>
      <c r="M17" s="69">
        <f t="shared" si="1"/>
        <v>0</v>
      </c>
      <c r="N17" s="70">
        <f t="shared" si="1"/>
        <v>0</v>
      </c>
      <c r="O17" s="69">
        <f t="shared" si="0"/>
        <v>0</v>
      </c>
    </row>
    <row r="18" spans="2:15" x14ac:dyDescent="0.2">
      <c r="B18" s="62" t="s">
        <v>76</v>
      </c>
      <c r="C18" s="71"/>
      <c r="D18" s="72"/>
      <c r="E18" s="71"/>
      <c r="F18" s="72"/>
      <c r="G18" s="71"/>
      <c r="H18" s="72"/>
      <c r="I18" s="71"/>
      <c r="J18" s="72"/>
      <c r="K18" s="71"/>
      <c r="L18" s="72"/>
      <c r="M18" s="71"/>
      <c r="N18" s="72"/>
      <c r="O18" s="71"/>
    </row>
    <row r="19" spans="2:15" x14ac:dyDescent="0.2">
      <c r="B19" s="61" t="s">
        <v>77</v>
      </c>
      <c r="C19" s="69">
        <f>C14*Punto_Equilibrio!$D$16</f>
        <v>0</v>
      </c>
      <c r="D19" s="69">
        <f>D14*Punto_Equilibrio!$D$16</f>
        <v>0</v>
      </c>
      <c r="E19" s="69">
        <f>E14*Punto_Equilibrio!$D$16</f>
        <v>0</v>
      </c>
      <c r="F19" s="69">
        <f>F14*Punto_Equilibrio!$D$16</f>
        <v>0</v>
      </c>
      <c r="G19" s="69">
        <f>G14*Punto_Equilibrio!$D$16</f>
        <v>0</v>
      </c>
      <c r="H19" s="69">
        <f>H14*Punto_Equilibrio!$D$16</f>
        <v>0</v>
      </c>
      <c r="I19" s="69">
        <f>I14*Punto_Equilibrio!$D$16</f>
        <v>0</v>
      </c>
      <c r="J19" s="69">
        <f>J14*Punto_Equilibrio!$D$16</f>
        <v>0</v>
      </c>
      <c r="K19" s="69">
        <f>K14*Punto_Equilibrio!$D$16</f>
        <v>0</v>
      </c>
      <c r="L19" s="69">
        <f>L14*Punto_Equilibrio!$D$16</f>
        <v>0</v>
      </c>
      <c r="M19" s="69">
        <f>M14*Punto_Equilibrio!$D$16</f>
        <v>0</v>
      </c>
      <c r="N19" s="69">
        <f>N14*Punto_Equilibrio!$D$16</f>
        <v>0</v>
      </c>
      <c r="O19" s="69">
        <f t="shared" si="0"/>
        <v>0</v>
      </c>
    </row>
    <row r="20" spans="2:15" x14ac:dyDescent="0.2">
      <c r="B20" s="61" t="s">
        <v>78</v>
      </c>
      <c r="C20" s="69">
        <f>C15*Punto_Equilibrio!$D$17</f>
        <v>0</v>
      </c>
      <c r="D20" s="69">
        <f>D15*Punto_Equilibrio!$D$17</f>
        <v>0</v>
      </c>
      <c r="E20" s="69">
        <f>E15*Punto_Equilibrio!$D$17</f>
        <v>0</v>
      </c>
      <c r="F20" s="69">
        <f>F15*Punto_Equilibrio!$D$17</f>
        <v>0</v>
      </c>
      <c r="G20" s="69">
        <f>G15*Punto_Equilibrio!$D$17</f>
        <v>0</v>
      </c>
      <c r="H20" s="69">
        <f>H15*Punto_Equilibrio!$D$17</f>
        <v>0</v>
      </c>
      <c r="I20" s="69">
        <f>I15*Punto_Equilibrio!$D$17</f>
        <v>0</v>
      </c>
      <c r="J20" s="69">
        <f>J15*Punto_Equilibrio!$D$17</f>
        <v>0</v>
      </c>
      <c r="K20" s="69">
        <f>K15*Punto_Equilibrio!$D$17</f>
        <v>0</v>
      </c>
      <c r="L20" s="69">
        <f>L15*Punto_Equilibrio!$D$17</f>
        <v>0</v>
      </c>
      <c r="M20" s="69">
        <f>M15*Punto_Equilibrio!$D$17</f>
        <v>0</v>
      </c>
      <c r="N20" s="69">
        <f>N15*Punto_Equilibrio!$D$17</f>
        <v>0</v>
      </c>
      <c r="O20" s="69">
        <f t="shared" si="0"/>
        <v>0</v>
      </c>
    </row>
    <row r="21" spans="2:15" x14ac:dyDescent="0.2">
      <c r="B21" s="61" t="s">
        <v>79</v>
      </c>
      <c r="C21" s="69">
        <f>C16*Punto_Equilibrio!$D$18</f>
        <v>0</v>
      </c>
      <c r="D21" s="69">
        <f>D16*Punto_Equilibrio!$D$18</f>
        <v>0</v>
      </c>
      <c r="E21" s="69">
        <f>E16*Punto_Equilibrio!$D$18</f>
        <v>0</v>
      </c>
      <c r="F21" s="69">
        <f>F16*Punto_Equilibrio!$D$18</f>
        <v>0</v>
      </c>
      <c r="G21" s="69">
        <f>G16*Punto_Equilibrio!$D$18</f>
        <v>0</v>
      </c>
      <c r="H21" s="69">
        <f>H16*Punto_Equilibrio!$D$18</f>
        <v>0</v>
      </c>
      <c r="I21" s="69">
        <f>I16*Punto_Equilibrio!$D$18</f>
        <v>0</v>
      </c>
      <c r="J21" s="69">
        <f>J16*Punto_Equilibrio!$D$18</f>
        <v>0</v>
      </c>
      <c r="K21" s="69">
        <f>K16*Punto_Equilibrio!$D$18</f>
        <v>0</v>
      </c>
      <c r="L21" s="69">
        <f>L16*Punto_Equilibrio!$D$18</f>
        <v>0</v>
      </c>
      <c r="M21" s="69">
        <f>M16*Punto_Equilibrio!$D$18</f>
        <v>0</v>
      </c>
      <c r="N21" s="69">
        <f>N16*Punto_Equilibrio!$D$18</f>
        <v>0</v>
      </c>
      <c r="O21" s="69">
        <f t="shared" si="0"/>
        <v>0</v>
      </c>
    </row>
    <row r="22" spans="2:15" x14ac:dyDescent="0.2">
      <c r="B22" s="12" t="s">
        <v>80</v>
      </c>
      <c r="C22" s="69">
        <f>SUM(C19:C21)</f>
        <v>0</v>
      </c>
      <c r="D22" s="69">
        <f>SUM(D19:D21)</f>
        <v>0</v>
      </c>
      <c r="E22" s="69">
        <f t="shared" ref="E22:N22" si="2">SUM(E19:E21)</f>
        <v>0</v>
      </c>
      <c r="F22" s="69">
        <f t="shared" si="2"/>
        <v>0</v>
      </c>
      <c r="G22" s="69">
        <f t="shared" si="2"/>
        <v>0</v>
      </c>
      <c r="H22" s="69">
        <f t="shared" si="2"/>
        <v>0</v>
      </c>
      <c r="I22" s="69">
        <f t="shared" si="2"/>
        <v>0</v>
      </c>
      <c r="J22" s="69">
        <f t="shared" si="2"/>
        <v>0</v>
      </c>
      <c r="K22" s="69">
        <f t="shared" si="2"/>
        <v>0</v>
      </c>
      <c r="L22" s="69">
        <f t="shared" si="2"/>
        <v>0</v>
      </c>
      <c r="M22" s="69">
        <f t="shared" si="2"/>
        <v>0</v>
      </c>
      <c r="N22" s="69">
        <f t="shared" si="2"/>
        <v>0</v>
      </c>
      <c r="O22" s="69">
        <f t="shared" si="0"/>
        <v>0</v>
      </c>
    </row>
    <row r="23" spans="2:15" x14ac:dyDescent="0.2">
      <c r="B23" s="62" t="s">
        <v>81</v>
      </c>
      <c r="C23" s="73"/>
      <c r="D23" s="74"/>
      <c r="E23" s="73"/>
      <c r="F23" s="74"/>
      <c r="G23" s="73"/>
      <c r="H23" s="74"/>
      <c r="I23" s="73"/>
      <c r="J23" s="74"/>
      <c r="K23" s="73"/>
      <c r="L23" s="74"/>
      <c r="M23" s="73"/>
      <c r="N23" s="74"/>
      <c r="O23" s="73"/>
    </row>
    <row r="24" spans="2:15" ht="16" customHeight="1" x14ac:dyDescent="0.2">
      <c r="B24" s="40" t="s">
        <v>37</v>
      </c>
      <c r="C24" s="75">
        <f>C14*Costos_Operativos!$F$17</f>
        <v>0</v>
      </c>
      <c r="D24" s="75">
        <f>D14*Costos_Operativos!$F$17</f>
        <v>0</v>
      </c>
      <c r="E24" s="75">
        <f>E14*Costos_Operativos!$F$17</f>
        <v>0</v>
      </c>
      <c r="F24" s="75">
        <f>F14*Costos_Operativos!$F$17</f>
        <v>0</v>
      </c>
      <c r="G24" s="75">
        <f>G14*Costos_Operativos!$F$17</f>
        <v>0</v>
      </c>
      <c r="H24" s="75">
        <f>H14*Costos_Operativos!$F$17</f>
        <v>0</v>
      </c>
      <c r="I24" s="75">
        <f>I14*Costos_Operativos!$F$17</f>
        <v>0</v>
      </c>
      <c r="J24" s="75">
        <f>J14*Costos_Operativos!$F$17</f>
        <v>0</v>
      </c>
      <c r="K24" s="75">
        <f>K14*Costos_Operativos!$F$17</f>
        <v>0</v>
      </c>
      <c r="L24" s="75">
        <f>L14*Costos_Operativos!$F$17</f>
        <v>0</v>
      </c>
      <c r="M24" s="75">
        <f>M14*Costos_Operativos!$F$17</f>
        <v>0</v>
      </c>
      <c r="N24" s="75">
        <f>N14*Costos_Operativos!$F$17</f>
        <v>0</v>
      </c>
      <c r="O24" s="69">
        <f t="shared" si="0"/>
        <v>0</v>
      </c>
    </row>
    <row r="25" spans="2:15" ht="16" customHeight="1" x14ac:dyDescent="0.2">
      <c r="B25" s="40" t="s">
        <v>38</v>
      </c>
      <c r="C25" s="75">
        <f>C15*Costos_Operativos!$I$17</f>
        <v>0</v>
      </c>
      <c r="D25" s="75">
        <f>D15*Costos_Operativos!$I$17</f>
        <v>0</v>
      </c>
      <c r="E25" s="75">
        <f>E15*Costos_Operativos!$I$17</f>
        <v>0</v>
      </c>
      <c r="F25" s="75">
        <f>F15*Costos_Operativos!$I$17</f>
        <v>0</v>
      </c>
      <c r="G25" s="75">
        <f>G15*Costos_Operativos!$I$17</f>
        <v>0</v>
      </c>
      <c r="H25" s="75">
        <f>H15*Costos_Operativos!$I$17</f>
        <v>0</v>
      </c>
      <c r="I25" s="75">
        <f>I15*Costos_Operativos!$I$17</f>
        <v>0</v>
      </c>
      <c r="J25" s="75">
        <f>J15*Costos_Operativos!$I$17</f>
        <v>0</v>
      </c>
      <c r="K25" s="75">
        <f>K15*Costos_Operativos!$I$17</f>
        <v>0</v>
      </c>
      <c r="L25" s="75">
        <f>L15*Costos_Operativos!$I$17</f>
        <v>0</v>
      </c>
      <c r="M25" s="75">
        <f>M15*Costos_Operativos!$I$17</f>
        <v>0</v>
      </c>
      <c r="N25" s="75">
        <f>N15*Costos_Operativos!$I$17</f>
        <v>0</v>
      </c>
      <c r="O25" s="69">
        <f t="shared" si="0"/>
        <v>0</v>
      </c>
    </row>
    <row r="26" spans="2:15" ht="16" customHeight="1" x14ac:dyDescent="0.2">
      <c r="B26" s="40" t="s">
        <v>39</v>
      </c>
      <c r="C26" s="75">
        <f>C16*Costos_Operativos!$L$17</f>
        <v>0</v>
      </c>
      <c r="D26" s="75">
        <f>D16*Costos_Operativos!$L$17</f>
        <v>0</v>
      </c>
      <c r="E26" s="75">
        <f>E16*Costos_Operativos!$L$17</f>
        <v>0</v>
      </c>
      <c r="F26" s="75">
        <f>F16*Costos_Operativos!$L$17</f>
        <v>0</v>
      </c>
      <c r="G26" s="75">
        <f>G16*Costos_Operativos!$L$17</f>
        <v>0</v>
      </c>
      <c r="H26" s="75">
        <f>H16*Costos_Operativos!$L$17</f>
        <v>0</v>
      </c>
      <c r="I26" s="75">
        <f>I16*Costos_Operativos!$L$17</f>
        <v>0</v>
      </c>
      <c r="J26" s="75">
        <f>J16*Costos_Operativos!$L$17</f>
        <v>0</v>
      </c>
      <c r="K26" s="75">
        <f>K16*Costos_Operativos!$L$17</f>
        <v>0</v>
      </c>
      <c r="L26" s="75">
        <f>L16*Costos_Operativos!$L$17</f>
        <v>0</v>
      </c>
      <c r="M26" s="75">
        <f>M16*Costos_Operativos!$L$17</f>
        <v>0</v>
      </c>
      <c r="N26" s="75">
        <f>N16*Costos_Operativos!$L$17</f>
        <v>0</v>
      </c>
      <c r="O26" s="69">
        <f t="shared" si="0"/>
        <v>0</v>
      </c>
    </row>
    <row r="27" spans="2:15" ht="16" thickBot="1" x14ac:dyDescent="0.25">
      <c r="B27" s="13" t="s">
        <v>12</v>
      </c>
      <c r="C27" s="76">
        <f>SUM(C24:C26)</f>
        <v>0</v>
      </c>
      <c r="D27" s="77">
        <f t="shared" ref="D27:N27" si="3">SUM(D24:D26)</f>
        <v>0</v>
      </c>
      <c r="E27" s="76">
        <f t="shared" si="3"/>
        <v>0</v>
      </c>
      <c r="F27" s="77">
        <f t="shared" si="3"/>
        <v>0</v>
      </c>
      <c r="G27" s="76">
        <f t="shared" si="3"/>
        <v>0</v>
      </c>
      <c r="H27" s="77">
        <f t="shared" si="3"/>
        <v>0</v>
      </c>
      <c r="I27" s="76">
        <f t="shared" si="3"/>
        <v>0</v>
      </c>
      <c r="J27" s="77">
        <f t="shared" si="3"/>
        <v>0</v>
      </c>
      <c r="K27" s="76">
        <f t="shared" si="3"/>
        <v>0</v>
      </c>
      <c r="L27" s="77">
        <f t="shared" si="3"/>
        <v>0</v>
      </c>
      <c r="M27" s="76">
        <f t="shared" si="3"/>
        <v>0</v>
      </c>
      <c r="N27" s="77">
        <f t="shared" si="3"/>
        <v>0</v>
      </c>
      <c r="O27" s="76">
        <f t="shared" si="0"/>
        <v>0</v>
      </c>
    </row>
    <row r="30" spans="2:15" x14ac:dyDescent="0.2">
      <c r="B30" s="188" t="s">
        <v>35</v>
      </c>
      <c r="C30" s="188"/>
      <c r="D30" s="188"/>
    </row>
    <row r="31" spans="2:15" x14ac:dyDescent="0.2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6" spans="2:2" x14ac:dyDescent="0.2">
      <c r="B36" s="2"/>
    </row>
    <row r="40" spans="2:2" x14ac:dyDescent="0.2">
      <c r="B40" s="2"/>
    </row>
  </sheetData>
  <mergeCells count="10">
    <mergeCell ref="A2:A3"/>
    <mergeCell ref="B30:D30"/>
    <mergeCell ref="B12:B13"/>
    <mergeCell ref="O12:O13"/>
    <mergeCell ref="C2:C3"/>
    <mergeCell ref="F2:F3"/>
    <mergeCell ref="I2:I3"/>
    <mergeCell ref="L2:L3"/>
    <mergeCell ref="B8:H10"/>
    <mergeCell ref="N2:N3"/>
  </mergeCells>
  <hyperlinks>
    <hyperlink ref="B30:D30" location="'Presupuesto Integral'!A1" display="Volver al Presupuesto Integral" xr:uid="{00000000-0004-0000-0100-000000000000}"/>
    <hyperlink ref="I6" r:id="rId1" xr:uid="{0706F809-3A62-EF41-A68A-0EB10CAE2623}"/>
    <hyperlink ref="C2" r:id="rId2" location="Inversión_Inicial!A1" display="applewebdata://B757CE31-D1A8-4307-BE12-0AA6BC17EE8B/ - Inversión_Inicial!A1" xr:uid="{095FFC4B-1698-EA48-A799-9C5C4125BB67}"/>
    <hyperlink ref="F2" r:id="rId3" location="Punto_Equilibrio!A1" display="applewebdata://B757CE31-D1A8-4307-BE12-0AA6BC17EE8B/ - Punto_Equilibrio!A1" xr:uid="{0692DAAA-9921-E74A-A1AB-708BD5039B5D}"/>
    <hyperlink ref="I2" location="'Presupuesto de Ventas'!A1" display="'Presupuesto de Ventas'!A1" xr:uid="{C29C35EF-3BF2-8E4B-B090-1CDB37814B85}"/>
    <hyperlink ref="L2" location="'Presupuesto Integral'!A1" display="'Presupuesto Integral'!A1" xr:uid="{9E0E5707-2566-544F-9B0A-93A7118C2186}"/>
    <hyperlink ref="N2" location="'Presupuesto Integral'!A1" display="'Presupuesto Integral'!A1" xr:uid="{0BFEC1F2-C3E6-6641-823A-CA2A8530A645}"/>
    <hyperlink ref="A2" r:id="rId4" location="Inversión_Inicial!A1" display="applewebdata://B757CE31-D1A8-4307-BE12-0AA6BC17EE8B/ - Inversión_Inicial!A1" xr:uid="{A217774C-C1FA-5E49-912F-76B5D2155D15}"/>
    <hyperlink ref="N2:N3" location="Evaluación_Financiera!A1" display="Paso 6 Evaluación Financiera" xr:uid="{E231977D-FC9B-564B-9D03-6B82FC0FD5F6}"/>
    <hyperlink ref="A2:A3" location="Inversión_Inicial!A1" display="Paso 1 Inversión" xr:uid="{3C4A6B94-BF3B-BB46-8305-AC8A6C9B947E}"/>
    <hyperlink ref="C2:C3" location="Costos_Operativos!A1" display="Paso  2 Costos" xr:uid="{3E71E923-BF14-C545-A8A5-B9777EA957E9}"/>
    <hyperlink ref="F2:F3" location="Punto_Equilibrio!A1" display="Paso 3 Equilibrio" xr:uid="{7232DD58-ABC4-C141-823B-0CEDE78AAED6}"/>
  </hyperlinks>
  <pageMargins left="0.7" right="0.7" top="0.75" bottom="0.75" header="0.3" footer="0.3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zoomScale="125" zoomScaleNormal="125" workbookViewId="0">
      <selection activeCell="N2" sqref="N2:N3"/>
    </sheetView>
  </sheetViews>
  <sheetFormatPr baseColWidth="10" defaultRowHeight="15" x14ac:dyDescent="0.2"/>
  <cols>
    <col min="2" max="2" width="20.33203125" customWidth="1"/>
    <col min="3" max="11" width="9.83203125" customWidth="1"/>
    <col min="12" max="12" width="11.6640625" customWidth="1"/>
    <col min="13" max="14" width="9.83203125" customWidth="1"/>
    <col min="15" max="15" width="11.5" style="1"/>
  </cols>
  <sheetData>
    <row r="1" spans="1:15" ht="16" thickBo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9" x14ac:dyDescent="0.25">
      <c r="A2" s="164" t="s">
        <v>90</v>
      </c>
      <c r="B2" s="104"/>
      <c r="C2" s="164" t="s">
        <v>91</v>
      </c>
      <c r="D2" s="104"/>
      <c r="E2" s="104"/>
      <c r="F2" s="164" t="s">
        <v>87</v>
      </c>
      <c r="G2" s="104"/>
      <c r="H2" s="104"/>
      <c r="I2" s="164" t="s">
        <v>88</v>
      </c>
      <c r="J2" s="104"/>
      <c r="K2" s="104"/>
      <c r="L2" s="164" t="s">
        <v>89</v>
      </c>
      <c r="M2" s="104"/>
      <c r="N2" s="164" t="s">
        <v>92</v>
      </c>
      <c r="O2" s="104"/>
    </row>
    <row r="3" spans="1:15" ht="20" thickBot="1" x14ac:dyDescent="0.3">
      <c r="A3" s="165"/>
      <c r="B3" s="104"/>
      <c r="C3" s="165"/>
      <c r="D3" s="104"/>
      <c r="E3" s="104"/>
      <c r="F3" s="165"/>
      <c r="G3" s="104"/>
      <c r="H3" s="104"/>
      <c r="I3" s="165"/>
      <c r="J3" s="104"/>
      <c r="K3" s="104"/>
      <c r="L3" s="165"/>
      <c r="M3" s="104"/>
      <c r="N3" s="165"/>
      <c r="O3" s="104"/>
    </row>
    <row r="4" spans="1:15" ht="19" x14ac:dyDescent="0.25">
      <c r="A4" s="103"/>
      <c r="B4" s="103"/>
      <c r="C4" s="101"/>
      <c r="D4" s="103"/>
      <c r="E4" s="103"/>
      <c r="F4" s="101"/>
      <c r="G4" s="103"/>
      <c r="H4" s="103"/>
      <c r="I4" s="101"/>
      <c r="J4" s="103"/>
      <c r="K4" s="103"/>
      <c r="L4" s="101"/>
      <c r="M4" s="103"/>
      <c r="N4" s="103"/>
      <c r="O4" s="103"/>
    </row>
    <row r="6" spans="1:15" ht="21" x14ac:dyDescent="0.25">
      <c r="B6" s="63" t="s">
        <v>82</v>
      </c>
      <c r="C6" s="63"/>
      <c r="D6" s="63"/>
      <c r="E6" s="63"/>
      <c r="I6" s="64" t="s">
        <v>54</v>
      </c>
    </row>
    <row r="7" spans="1:15" ht="16" thickBot="1" x14ac:dyDescent="0.25"/>
    <row r="8" spans="1:15" x14ac:dyDescent="0.2">
      <c r="B8" s="170" t="s">
        <v>85</v>
      </c>
      <c r="C8" s="171"/>
      <c r="D8" s="171"/>
      <c r="E8" s="171"/>
      <c r="F8" s="171"/>
      <c r="G8" s="171"/>
      <c r="H8" s="172"/>
    </row>
    <row r="9" spans="1:15" x14ac:dyDescent="0.2">
      <c r="B9" s="173"/>
      <c r="C9" s="174"/>
      <c r="D9" s="174"/>
      <c r="E9" s="174"/>
      <c r="F9" s="174"/>
      <c r="G9" s="174"/>
      <c r="H9" s="175"/>
    </row>
    <row r="10" spans="1:15" ht="16" thickBot="1" x14ac:dyDescent="0.25">
      <c r="B10" s="176"/>
      <c r="C10" s="177"/>
      <c r="D10" s="177"/>
      <c r="E10" s="177"/>
      <c r="F10" s="177"/>
      <c r="G10" s="177"/>
      <c r="H10" s="178"/>
    </row>
    <row r="12" spans="1:15" ht="21" x14ac:dyDescent="0.25">
      <c r="B12" s="194" t="s">
        <v>36</v>
      </c>
      <c r="C12" s="194"/>
      <c r="D12" s="3"/>
      <c r="E12" s="3"/>
      <c r="F12" s="3"/>
      <c r="G12" s="3"/>
      <c r="H12" s="3"/>
      <c r="I12" s="3"/>
    </row>
    <row r="13" spans="1:15" ht="16" thickBot="1" x14ac:dyDescent="0.25"/>
    <row r="14" spans="1:15" x14ac:dyDescent="0.2">
      <c r="B14" s="189"/>
      <c r="C14" s="6" t="s">
        <v>0</v>
      </c>
      <c r="D14" s="8" t="s">
        <v>1</v>
      </c>
      <c r="E14" s="6" t="s">
        <v>2</v>
      </c>
      <c r="F14" s="8" t="s">
        <v>3</v>
      </c>
      <c r="G14" s="6" t="s">
        <v>4</v>
      </c>
      <c r="H14" s="8" t="s">
        <v>5</v>
      </c>
      <c r="I14" s="6" t="s">
        <v>6</v>
      </c>
      <c r="J14" s="8" t="s">
        <v>7</v>
      </c>
      <c r="K14" s="6" t="s">
        <v>8</v>
      </c>
      <c r="L14" s="8" t="s">
        <v>9</v>
      </c>
      <c r="M14" s="6" t="s">
        <v>10</v>
      </c>
      <c r="N14" s="10" t="s">
        <v>11</v>
      </c>
      <c r="O14" s="6" t="s">
        <v>25</v>
      </c>
    </row>
    <row r="15" spans="1:15" ht="16" thickBot="1" x14ac:dyDescent="0.25">
      <c r="B15" s="193"/>
      <c r="C15" s="15" t="s">
        <v>24</v>
      </c>
      <c r="D15" s="16" t="s">
        <v>13</v>
      </c>
      <c r="E15" s="15" t="s">
        <v>14</v>
      </c>
      <c r="F15" s="16" t="s">
        <v>15</v>
      </c>
      <c r="G15" s="15" t="s">
        <v>16</v>
      </c>
      <c r="H15" s="16" t="s">
        <v>17</v>
      </c>
      <c r="I15" s="15" t="s">
        <v>18</v>
      </c>
      <c r="J15" s="16" t="s">
        <v>19</v>
      </c>
      <c r="K15" s="15" t="s">
        <v>20</v>
      </c>
      <c r="L15" s="16" t="s">
        <v>21</v>
      </c>
      <c r="M15" s="15" t="s">
        <v>22</v>
      </c>
      <c r="N15" s="17" t="s">
        <v>23</v>
      </c>
      <c r="O15" s="15"/>
    </row>
    <row r="16" spans="1:15" x14ac:dyDescent="0.2">
      <c r="B16" s="18" t="s">
        <v>26</v>
      </c>
      <c r="C16" s="78">
        <f>'Presupuesto de Ventas'!C22</f>
        <v>0</v>
      </c>
      <c r="D16" s="78">
        <f>'Presupuesto de Ventas'!D22</f>
        <v>0</v>
      </c>
      <c r="E16" s="78">
        <f>'Presupuesto de Ventas'!E22</f>
        <v>0</v>
      </c>
      <c r="F16" s="78">
        <f>'Presupuesto de Ventas'!F22</f>
        <v>0</v>
      </c>
      <c r="G16" s="78">
        <f>'Presupuesto de Ventas'!G22</f>
        <v>0</v>
      </c>
      <c r="H16" s="78">
        <f>'Presupuesto de Ventas'!H22</f>
        <v>0</v>
      </c>
      <c r="I16" s="78">
        <f>'Presupuesto de Ventas'!I22</f>
        <v>0</v>
      </c>
      <c r="J16" s="78">
        <f>'Presupuesto de Ventas'!J22</f>
        <v>0</v>
      </c>
      <c r="K16" s="78">
        <f>'Presupuesto de Ventas'!K22</f>
        <v>0</v>
      </c>
      <c r="L16" s="78">
        <f>'Presupuesto de Ventas'!L22</f>
        <v>0</v>
      </c>
      <c r="M16" s="78">
        <f>'Presupuesto de Ventas'!M22</f>
        <v>0</v>
      </c>
      <c r="N16" s="78">
        <f>'Presupuesto de Ventas'!N22</f>
        <v>0</v>
      </c>
      <c r="O16" s="78">
        <f>SUM(C16:N16)</f>
        <v>0</v>
      </c>
    </row>
    <row r="17" spans="2:15" ht="16" thickBot="1" x14ac:dyDescent="0.25">
      <c r="B17" s="5" t="s">
        <v>27</v>
      </c>
      <c r="C17" s="76">
        <f>'Presupuesto de Ventas'!C27</f>
        <v>0</v>
      </c>
      <c r="D17" s="77">
        <f>'Presupuesto de Ventas'!D27</f>
        <v>0</v>
      </c>
      <c r="E17" s="76">
        <f>'Presupuesto de Ventas'!E27</f>
        <v>0</v>
      </c>
      <c r="F17" s="77">
        <f>'Presupuesto de Ventas'!F27</f>
        <v>0</v>
      </c>
      <c r="G17" s="76">
        <f>'Presupuesto de Ventas'!G27</f>
        <v>0</v>
      </c>
      <c r="H17" s="77">
        <f>'Presupuesto de Ventas'!H27</f>
        <v>0</v>
      </c>
      <c r="I17" s="76">
        <f>'Presupuesto de Ventas'!I27</f>
        <v>0</v>
      </c>
      <c r="J17" s="77">
        <f>'Presupuesto de Ventas'!J27</f>
        <v>0</v>
      </c>
      <c r="K17" s="76">
        <f>'Presupuesto de Ventas'!K27</f>
        <v>0</v>
      </c>
      <c r="L17" s="77">
        <f>'Presupuesto de Ventas'!L27</f>
        <v>0</v>
      </c>
      <c r="M17" s="76">
        <f>'Presupuesto de Ventas'!M27</f>
        <v>0</v>
      </c>
      <c r="N17" s="77">
        <f>'Presupuesto de Ventas'!N27</f>
        <v>0</v>
      </c>
      <c r="O17" s="76">
        <f>SUM(C17:N17)</f>
        <v>0</v>
      </c>
    </row>
    <row r="18" spans="2:15" ht="16" thickBot="1" x14ac:dyDescent="0.25">
      <c r="B18" s="19" t="s">
        <v>28</v>
      </c>
      <c r="C18" s="79">
        <f>C16-C17</f>
        <v>0</v>
      </c>
      <c r="D18" s="80">
        <f t="shared" ref="D18:N18" si="0">D16-D17</f>
        <v>0</v>
      </c>
      <c r="E18" s="79">
        <f t="shared" si="0"/>
        <v>0</v>
      </c>
      <c r="F18" s="80">
        <f t="shared" si="0"/>
        <v>0</v>
      </c>
      <c r="G18" s="79">
        <f t="shared" si="0"/>
        <v>0</v>
      </c>
      <c r="H18" s="80">
        <f t="shared" si="0"/>
        <v>0</v>
      </c>
      <c r="I18" s="79">
        <f t="shared" si="0"/>
        <v>0</v>
      </c>
      <c r="J18" s="80">
        <f t="shared" si="0"/>
        <v>0</v>
      </c>
      <c r="K18" s="79">
        <f t="shared" si="0"/>
        <v>0</v>
      </c>
      <c r="L18" s="80">
        <f t="shared" si="0"/>
        <v>0</v>
      </c>
      <c r="M18" s="79">
        <f t="shared" si="0"/>
        <v>0</v>
      </c>
      <c r="N18" s="80">
        <f t="shared" si="0"/>
        <v>0</v>
      </c>
      <c r="O18" s="79">
        <f>SUM(C18:N18)</f>
        <v>0</v>
      </c>
    </row>
    <row r="19" spans="2:15" ht="16" thickBot="1" x14ac:dyDescent="0.25">
      <c r="B19" s="4" t="s">
        <v>29</v>
      </c>
      <c r="C19" s="68">
        <v>0</v>
      </c>
      <c r="D19" s="84">
        <v>0</v>
      </c>
      <c r="E19" s="68">
        <v>0</v>
      </c>
      <c r="F19" s="84">
        <v>0</v>
      </c>
      <c r="G19" s="68">
        <v>0</v>
      </c>
      <c r="H19" s="84">
        <v>0</v>
      </c>
      <c r="I19" s="68">
        <v>0</v>
      </c>
      <c r="J19" s="84">
        <v>0</v>
      </c>
      <c r="K19" s="68">
        <v>0</v>
      </c>
      <c r="L19" s="84">
        <v>0</v>
      </c>
      <c r="M19" s="68">
        <v>0</v>
      </c>
      <c r="N19" s="85">
        <v>0</v>
      </c>
      <c r="O19" s="81">
        <f>SUM(C19:N19)</f>
        <v>0</v>
      </c>
    </row>
    <row r="20" spans="2:15" ht="16" thickBot="1" x14ac:dyDescent="0.25">
      <c r="B20" s="96" t="s">
        <v>86</v>
      </c>
      <c r="C20" s="97"/>
      <c r="D20" s="98"/>
      <c r="E20" s="97"/>
      <c r="F20" s="98"/>
      <c r="G20" s="97"/>
      <c r="H20" s="98"/>
      <c r="I20" s="97"/>
      <c r="J20" s="98"/>
      <c r="K20" s="97"/>
      <c r="L20" s="98"/>
      <c r="M20" s="97"/>
      <c r="N20" s="98"/>
      <c r="O20" s="97"/>
    </row>
    <row r="21" spans="2:15" ht="16" thickBot="1" x14ac:dyDescent="0.25">
      <c r="B21" s="38" t="s">
        <v>41</v>
      </c>
      <c r="C21" s="82">
        <f>Costos_Operativos!$C$14</f>
        <v>0</v>
      </c>
      <c r="D21" s="82">
        <f>Costos_Operativos!$C$14</f>
        <v>0</v>
      </c>
      <c r="E21" s="82">
        <f>Costos_Operativos!$C$14</f>
        <v>0</v>
      </c>
      <c r="F21" s="82">
        <f>Costos_Operativos!$C$14</f>
        <v>0</v>
      </c>
      <c r="G21" s="82">
        <f>Costos_Operativos!$C$14</f>
        <v>0</v>
      </c>
      <c r="H21" s="82">
        <f>Costos_Operativos!$C$14</f>
        <v>0</v>
      </c>
      <c r="I21" s="82">
        <f>Costos_Operativos!$C$14</f>
        <v>0</v>
      </c>
      <c r="J21" s="82">
        <f>Costos_Operativos!$C$14</f>
        <v>0</v>
      </c>
      <c r="K21" s="82">
        <f>Costos_Operativos!$C$14</f>
        <v>0</v>
      </c>
      <c r="L21" s="82">
        <f>Costos_Operativos!$C$14</f>
        <v>0</v>
      </c>
      <c r="M21" s="82">
        <f>Costos_Operativos!$C$14</f>
        <v>0</v>
      </c>
      <c r="N21" s="82">
        <f>Costos_Operativos!$C$14</f>
        <v>0</v>
      </c>
      <c r="O21" s="78">
        <f t="shared" ref="O21:O28" si="1">SUM(C21:N21)</f>
        <v>0</v>
      </c>
    </row>
    <row r="22" spans="2:15" x14ac:dyDescent="0.2">
      <c r="B22" s="39" t="s">
        <v>30</v>
      </c>
      <c r="C22" s="83">
        <f>Costos_Operativos!$C$15</f>
        <v>0</v>
      </c>
      <c r="D22" s="83">
        <f>Costos_Operativos!$C$15</f>
        <v>0</v>
      </c>
      <c r="E22" s="83">
        <f>Costos_Operativos!$C$15</f>
        <v>0</v>
      </c>
      <c r="F22" s="83">
        <f>Costos_Operativos!$C$15</f>
        <v>0</v>
      </c>
      <c r="G22" s="83">
        <f>Costos_Operativos!$C$15</f>
        <v>0</v>
      </c>
      <c r="H22" s="83">
        <f>Costos_Operativos!$C$15</f>
        <v>0</v>
      </c>
      <c r="I22" s="83">
        <f>Costos_Operativos!$C$15</f>
        <v>0</v>
      </c>
      <c r="J22" s="83">
        <f>Costos_Operativos!$C$15</f>
        <v>0</v>
      </c>
      <c r="K22" s="83">
        <f>Costos_Operativos!$C$15</f>
        <v>0</v>
      </c>
      <c r="L22" s="83">
        <f>Costos_Operativos!$C$15</f>
        <v>0</v>
      </c>
      <c r="M22" s="83">
        <f>Costos_Operativos!$C$15</f>
        <v>0</v>
      </c>
      <c r="N22" s="83">
        <f>Costos_Operativos!$C$15</f>
        <v>0</v>
      </c>
      <c r="O22" s="78">
        <f t="shared" si="1"/>
        <v>0</v>
      </c>
    </row>
    <row r="23" spans="2:15" x14ac:dyDescent="0.2">
      <c r="B23" s="40" t="s">
        <v>40</v>
      </c>
      <c r="C23" s="75">
        <f>Costos_Operativos!$C$16</f>
        <v>0</v>
      </c>
      <c r="D23" s="75">
        <f>Costos_Operativos!$C$16</f>
        <v>0</v>
      </c>
      <c r="E23" s="75">
        <f>Costos_Operativos!$C$16</f>
        <v>0</v>
      </c>
      <c r="F23" s="75">
        <f>Costos_Operativos!$C$16</f>
        <v>0</v>
      </c>
      <c r="G23" s="75">
        <f>Costos_Operativos!$C$16</f>
        <v>0</v>
      </c>
      <c r="H23" s="75">
        <f>Costos_Operativos!$C$16</f>
        <v>0</v>
      </c>
      <c r="I23" s="75">
        <f>Costos_Operativos!$C$16</f>
        <v>0</v>
      </c>
      <c r="J23" s="75">
        <f>Costos_Operativos!$C$16</f>
        <v>0</v>
      </c>
      <c r="K23" s="75">
        <f>Costos_Operativos!$C$16</f>
        <v>0</v>
      </c>
      <c r="L23" s="75">
        <f>Costos_Operativos!$C$16</f>
        <v>0</v>
      </c>
      <c r="M23" s="75">
        <f>Costos_Operativos!$C$16</f>
        <v>0</v>
      </c>
      <c r="N23" s="75">
        <f>Costos_Operativos!$C$16</f>
        <v>0</v>
      </c>
      <c r="O23" s="69">
        <f t="shared" si="1"/>
        <v>0</v>
      </c>
    </row>
    <row r="24" spans="2:15" x14ac:dyDescent="0.2">
      <c r="B24" s="4" t="s">
        <v>31</v>
      </c>
      <c r="C24" s="68">
        <v>0</v>
      </c>
      <c r="D24" s="84"/>
      <c r="E24" s="68"/>
      <c r="F24" s="84"/>
      <c r="G24" s="68"/>
      <c r="H24" s="84"/>
      <c r="I24" s="68"/>
      <c r="J24" s="84"/>
      <c r="K24" s="68"/>
      <c r="L24" s="84"/>
      <c r="M24" s="68"/>
      <c r="N24" s="85"/>
      <c r="O24" s="69">
        <f t="shared" si="1"/>
        <v>0</v>
      </c>
    </row>
    <row r="25" spans="2:15" x14ac:dyDescent="0.2">
      <c r="B25" s="22" t="s">
        <v>67</v>
      </c>
      <c r="C25" s="86">
        <v>0</v>
      </c>
      <c r="D25" s="87"/>
      <c r="E25" s="86"/>
      <c r="F25" s="87"/>
      <c r="G25" s="86"/>
      <c r="H25" s="87"/>
      <c r="I25" s="86"/>
      <c r="J25" s="87"/>
      <c r="K25" s="86"/>
      <c r="L25" s="87"/>
      <c r="M25" s="86"/>
      <c r="N25" s="88"/>
      <c r="O25" s="69"/>
    </row>
    <row r="26" spans="2:15" ht="16" thickBot="1" x14ac:dyDescent="0.25">
      <c r="B26" s="21" t="s">
        <v>32</v>
      </c>
      <c r="C26" s="89">
        <v>0</v>
      </c>
      <c r="D26" s="90"/>
      <c r="E26" s="89"/>
      <c r="F26" s="90"/>
      <c r="G26" s="89"/>
      <c r="H26" s="90"/>
      <c r="I26" s="89"/>
      <c r="J26" s="90"/>
      <c r="K26" s="89"/>
      <c r="L26" s="90"/>
      <c r="M26" s="89"/>
      <c r="N26" s="91"/>
      <c r="O26" s="69">
        <f t="shared" si="1"/>
        <v>0</v>
      </c>
    </row>
    <row r="27" spans="2:15" ht="16" thickBot="1" x14ac:dyDescent="0.25">
      <c r="B27" s="99" t="s">
        <v>33</v>
      </c>
      <c r="C27" s="92">
        <f t="shared" ref="C27:N27" si="2">SUM(C21:C26)</f>
        <v>0</v>
      </c>
      <c r="D27" s="93">
        <f t="shared" si="2"/>
        <v>0</v>
      </c>
      <c r="E27" s="92">
        <f t="shared" si="2"/>
        <v>0</v>
      </c>
      <c r="F27" s="93">
        <f t="shared" si="2"/>
        <v>0</v>
      </c>
      <c r="G27" s="92">
        <f t="shared" si="2"/>
        <v>0</v>
      </c>
      <c r="H27" s="93">
        <f t="shared" si="2"/>
        <v>0</v>
      </c>
      <c r="I27" s="92">
        <f t="shared" si="2"/>
        <v>0</v>
      </c>
      <c r="J27" s="93">
        <f t="shared" si="2"/>
        <v>0</v>
      </c>
      <c r="K27" s="92">
        <f t="shared" si="2"/>
        <v>0</v>
      </c>
      <c r="L27" s="93">
        <f t="shared" si="2"/>
        <v>0</v>
      </c>
      <c r="M27" s="92">
        <f t="shared" si="2"/>
        <v>0</v>
      </c>
      <c r="N27" s="93">
        <f t="shared" si="2"/>
        <v>0</v>
      </c>
      <c r="O27" s="76">
        <f t="shared" si="1"/>
        <v>0</v>
      </c>
    </row>
    <row r="28" spans="2:15" ht="16" thickBot="1" x14ac:dyDescent="0.25">
      <c r="B28" s="20" t="s">
        <v>34</v>
      </c>
      <c r="C28" s="92">
        <f t="shared" ref="C28:N28" si="3">+C18+C19-C27</f>
        <v>0</v>
      </c>
      <c r="D28" s="93">
        <f t="shared" si="3"/>
        <v>0</v>
      </c>
      <c r="E28" s="92">
        <f t="shared" si="3"/>
        <v>0</v>
      </c>
      <c r="F28" s="93">
        <f t="shared" si="3"/>
        <v>0</v>
      </c>
      <c r="G28" s="92">
        <f t="shared" si="3"/>
        <v>0</v>
      </c>
      <c r="H28" s="93">
        <f t="shared" si="3"/>
        <v>0</v>
      </c>
      <c r="I28" s="92">
        <f t="shared" si="3"/>
        <v>0</v>
      </c>
      <c r="J28" s="93">
        <f t="shared" si="3"/>
        <v>0</v>
      </c>
      <c r="K28" s="92">
        <f t="shared" si="3"/>
        <v>0</v>
      </c>
      <c r="L28" s="93">
        <f t="shared" si="3"/>
        <v>0</v>
      </c>
      <c r="M28" s="92">
        <f t="shared" si="3"/>
        <v>0</v>
      </c>
      <c r="N28" s="93">
        <f t="shared" si="3"/>
        <v>0</v>
      </c>
      <c r="O28" s="94">
        <f t="shared" si="1"/>
        <v>0</v>
      </c>
    </row>
  </sheetData>
  <mergeCells count="9">
    <mergeCell ref="N2:N3"/>
    <mergeCell ref="A2:A3"/>
    <mergeCell ref="L2:L3"/>
    <mergeCell ref="B8:H10"/>
    <mergeCell ref="B14:B15"/>
    <mergeCell ref="B12:C12"/>
    <mergeCell ref="C2:C3"/>
    <mergeCell ref="F2:F3"/>
    <mergeCell ref="I2:I3"/>
  </mergeCells>
  <hyperlinks>
    <hyperlink ref="I6" r:id="rId1" xr:uid="{7F558C5F-C58B-C843-8C75-5A16B0D01DEA}"/>
    <hyperlink ref="C2" r:id="rId2" location="Inversión_Inicial!A1" display="applewebdata://B757CE31-D1A8-4307-BE12-0AA6BC17EE8B/ - Inversión_Inicial!A1" xr:uid="{C5A20CE7-CAAB-9E46-B277-21B8349AEC59}"/>
    <hyperlink ref="F2" r:id="rId3" location="Punto_Equilibrio!A1" display="applewebdata://B757CE31-D1A8-4307-BE12-0AA6BC17EE8B/ - Punto_Equilibrio!A1" xr:uid="{111D18D1-F90F-1045-B017-2729A302DDB5}"/>
    <hyperlink ref="I2" location="'Presupuesto de Ventas'!A1" display="'Presupuesto de Ventas'!A1" xr:uid="{5FF0FF9E-208C-684F-B08E-005F1E601276}"/>
    <hyperlink ref="L2" location="'Presupuesto Integral'!A1" display="'Presupuesto Integral'!A1" xr:uid="{6A1728F0-F064-E444-8FAB-B48E29110572}"/>
    <hyperlink ref="N2" location="'Presupuesto Integral'!A1" display="'Presupuesto Integral'!A1" xr:uid="{1D87F0ED-FA9D-D946-93BB-061D06ED0F5E}"/>
    <hyperlink ref="A2" r:id="rId4" location="Inversión_Inicial!A1" display="applewebdata://B757CE31-D1A8-4307-BE12-0AA6BC17EE8B/ - Inversión_Inicial!A1" xr:uid="{651F41F2-FAB3-7242-AF92-D9CDE660A82D}"/>
    <hyperlink ref="N2:N3" location="Evaluación_Financiera!A1" display="Paso 6 Evaluación Financiera" xr:uid="{52BB75DB-F990-E341-9F6D-F30E6ABBD5E0}"/>
    <hyperlink ref="A2:A3" location="Inversión_Inicial!A1" display="Paso 1 Inversión" xr:uid="{EA11517A-C519-A043-BF3E-A29866AD6686}"/>
    <hyperlink ref="C2:C3" location="Costos_Operativos!A1" display="Paso  2 Costos" xr:uid="{2EA93A75-797B-6348-9443-AEC585C73415}"/>
    <hyperlink ref="F2:F3" location="Punto_Equilibrio!A1" display="Paso 3 Equilibrio" xr:uid="{34395FCE-2516-5D4D-948F-1C9044EFBF85}"/>
  </hyperlinks>
  <pageMargins left="0.7" right="0.7" top="0.75" bottom="0.75" header="0.3" footer="0.3"/>
  <pageSetup paperSize="9" orientation="portrait" horizontalDpi="0" verticalDpi="0" r:id="rId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B990F-7F27-404E-8FA8-F6DC6662E06B}">
  <dimension ref="A1:O21"/>
  <sheetViews>
    <sheetView zoomScale="125" zoomScaleNormal="125" workbookViewId="0"/>
  </sheetViews>
  <sheetFormatPr baseColWidth="10" defaultRowHeight="15" x14ac:dyDescent="0.2"/>
  <cols>
    <col min="3" max="3" width="12.33203125" customWidth="1"/>
    <col min="6" max="6" width="13.83203125" customWidth="1"/>
    <col min="7" max="7" width="10.33203125" customWidth="1"/>
    <col min="8" max="9" width="15.6640625" customWidth="1"/>
    <col min="10" max="10" width="8.83203125" customWidth="1"/>
    <col min="11" max="11" width="14.83203125" customWidth="1"/>
  </cols>
  <sheetData>
    <row r="1" spans="1:15" ht="16" thickBo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9" x14ac:dyDescent="0.25">
      <c r="A2" s="164" t="s">
        <v>90</v>
      </c>
      <c r="B2" s="104"/>
      <c r="C2" s="164" t="s">
        <v>91</v>
      </c>
      <c r="D2" s="104"/>
      <c r="E2" s="104"/>
      <c r="F2" s="164" t="s">
        <v>87</v>
      </c>
      <c r="G2" s="104"/>
      <c r="H2" s="104"/>
      <c r="I2" s="164" t="s">
        <v>88</v>
      </c>
      <c r="J2" s="104"/>
      <c r="K2" s="104"/>
      <c r="L2" s="164" t="s">
        <v>89</v>
      </c>
      <c r="M2" s="104"/>
      <c r="N2" s="164" t="s">
        <v>92</v>
      </c>
      <c r="O2" s="104"/>
    </row>
    <row r="3" spans="1:15" ht="20" thickBot="1" x14ac:dyDescent="0.3">
      <c r="A3" s="165"/>
      <c r="B3" s="104"/>
      <c r="C3" s="165"/>
      <c r="D3" s="104"/>
      <c r="E3" s="104"/>
      <c r="F3" s="165"/>
      <c r="G3" s="104"/>
      <c r="H3" s="104"/>
      <c r="I3" s="165"/>
      <c r="J3" s="104"/>
      <c r="K3" s="104"/>
      <c r="L3" s="165"/>
      <c r="M3" s="104"/>
      <c r="N3" s="165"/>
      <c r="O3" s="104"/>
    </row>
    <row r="4" spans="1:15" ht="19" x14ac:dyDescent="0.25">
      <c r="A4" s="103"/>
      <c r="B4" s="103"/>
      <c r="C4" s="101"/>
      <c r="D4" s="103"/>
      <c r="E4" s="103"/>
      <c r="F4" s="101"/>
      <c r="G4" s="103"/>
      <c r="H4" s="103"/>
      <c r="I4" s="101"/>
      <c r="J4" s="103"/>
      <c r="K4" s="103"/>
      <c r="L4" s="101"/>
      <c r="M4" s="103"/>
      <c r="N4" s="103"/>
      <c r="O4" s="103"/>
    </row>
    <row r="6" spans="1:15" ht="31" x14ac:dyDescent="0.35">
      <c r="A6" s="105" t="s">
        <v>93</v>
      </c>
      <c r="E6" s="2"/>
      <c r="F6" s="1"/>
      <c r="G6" s="1"/>
      <c r="L6" s="195"/>
      <c r="M6" s="195"/>
    </row>
    <row r="7" spans="1:15" ht="16" thickBot="1" x14ac:dyDescent="0.25">
      <c r="E7" s="2"/>
      <c r="F7" s="1"/>
      <c r="G7" s="1"/>
    </row>
    <row r="8" spans="1:15" ht="41" thickBot="1" x14ac:dyDescent="0.25">
      <c r="B8" s="114" t="s">
        <v>94</v>
      </c>
      <c r="C8" s="115" t="s">
        <v>95</v>
      </c>
      <c r="E8" s="2"/>
      <c r="F8" s="1"/>
      <c r="G8" s="1"/>
    </row>
    <row r="9" spans="1:15" ht="20" thickBot="1" x14ac:dyDescent="0.3">
      <c r="B9" s="116">
        <v>0</v>
      </c>
      <c r="C9" s="116">
        <f>Inversión_Inicial!E21*-1</f>
        <v>0</v>
      </c>
      <c r="E9" s="106" t="s">
        <v>96</v>
      </c>
      <c r="F9" s="107"/>
      <c r="G9" s="100"/>
      <c r="H9" s="205" t="s">
        <v>97</v>
      </c>
      <c r="I9" s="206"/>
      <c r="J9" s="95"/>
    </row>
    <row r="10" spans="1:15" ht="20" thickBot="1" x14ac:dyDescent="0.3">
      <c r="B10" s="116">
        <v>1</v>
      </c>
      <c r="C10" s="116">
        <f>'Presupuesto Integral'!C28</f>
        <v>0</v>
      </c>
      <c r="E10" s="106"/>
      <c r="F10" s="100"/>
      <c r="G10" s="100"/>
      <c r="H10" s="95"/>
      <c r="I10" s="95"/>
      <c r="J10" s="95"/>
    </row>
    <row r="11" spans="1:15" ht="20" thickBot="1" x14ac:dyDescent="0.3">
      <c r="B11" s="116">
        <v>2</v>
      </c>
      <c r="C11" s="116">
        <f>'Presupuesto Integral'!D28</f>
        <v>0</v>
      </c>
      <c r="E11" s="106"/>
      <c r="F11" s="100"/>
      <c r="G11" s="100"/>
      <c r="H11" s="207" t="str">
        <f>IF(ISBLANK(F12),"Proyecto no Evaluado",IF(F12&gt;0,"El proyecto satisface la tasa exigida, se aconseja realizar el proyecto","El proyecto no satisface la tasa exigida, no se aconseja realizar el proyecto"))</f>
        <v>Proyecto no Evaluado</v>
      </c>
      <c r="I11" s="208"/>
      <c r="J11" s="209"/>
    </row>
    <row r="12" spans="1:15" ht="20" thickBot="1" x14ac:dyDescent="0.3">
      <c r="B12" s="116">
        <v>3</v>
      </c>
      <c r="C12" s="116">
        <f>'Presupuesto Integral'!E28</f>
        <v>0</v>
      </c>
      <c r="E12" s="106" t="s">
        <v>98</v>
      </c>
      <c r="F12" s="108"/>
      <c r="G12" s="109"/>
      <c r="H12" s="210"/>
      <c r="I12" s="211"/>
      <c r="J12" s="212"/>
    </row>
    <row r="13" spans="1:15" ht="20" thickBot="1" x14ac:dyDescent="0.3">
      <c r="B13" s="116">
        <v>4</v>
      </c>
      <c r="C13" s="116">
        <f>'Presupuesto Integral'!F28</f>
        <v>0</v>
      </c>
      <c r="E13" s="106"/>
      <c r="F13" s="100"/>
      <c r="G13" s="100"/>
      <c r="H13" s="213"/>
      <c r="I13" s="214"/>
      <c r="J13" s="215"/>
    </row>
    <row r="14" spans="1:15" ht="20" thickBot="1" x14ac:dyDescent="0.3">
      <c r="B14" s="116">
        <v>5</v>
      </c>
      <c r="C14" s="116">
        <f>'Presupuesto Integral'!G28</f>
        <v>0</v>
      </c>
      <c r="E14" s="106"/>
      <c r="F14" s="100"/>
      <c r="G14" s="100"/>
      <c r="H14" s="95"/>
      <c r="I14" s="95"/>
      <c r="J14" s="95"/>
    </row>
    <row r="15" spans="1:15" ht="20" thickBot="1" x14ac:dyDescent="0.3">
      <c r="B15" s="116">
        <v>6</v>
      </c>
      <c r="C15" s="116">
        <f>'Presupuesto Integral'!H28</f>
        <v>0</v>
      </c>
      <c r="E15" s="106" t="s">
        <v>99</v>
      </c>
      <c r="F15" s="110" t="e">
        <f>IRR(C9:C21)</f>
        <v>#NUM!</v>
      </c>
      <c r="G15" s="100"/>
      <c r="H15" s="196" t="s">
        <v>109</v>
      </c>
      <c r="I15" s="197"/>
      <c r="J15" s="197"/>
      <c r="K15" s="197"/>
      <c r="L15" s="197"/>
      <c r="M15" s="197"/>
      <c r="N15" s="198"/>
    </row>
    <row r="16" spans="1:15" ht="19" x14ac:dyDescent="0.25">
      <c r="B16" s="116">
        <v>7</v>
      </c>
      <c r="C16" s="116">
        <f>'Presupuesto Integral'!I28</f>
        <v>0</v>
      </c>
      <c r="E16" s="106"/>
      <c r="F16" s="112"/>
      <c r="G16" s="100"/>
      <c r="H16" s="199"/>
      <c r="I16" s="200"/>
      <c r="J16" s="200"/>
      <c r="K16" s="200"/>
      <c r="L16" s="200"/>
      <c r="M16" s="200"/>
      <c r="N16" s="201"/>
    </row>
    <row r="17" spans="2:14" ht="20" thickBot="1" x14ac:dyDescent="0.3">
      <c r="B17" s="116">
        <v>8</v>
      </c>
      <c r="C17" s="116">
        <f>'Presupuesto Integral'!J28</f>
        <v>0</v>
      </c>
      <c r="E17" s="106"/>
      <c r="F17" s="100"/>
      <c r="G17" s="111"/>
      <c r="H17" s="202"/>
      <c r="I17" s="203"/>
      <c r="J17" s="203"/>
      <c r="K17" s="203"/>
      <c r="L17" s="203"/>
      <c r="M17" s="203"/>
      <c r="N17" s="204"/>
    </row>
    <row r="18" spans="2:14" ht="20" thickBot="1" x14ac:dyDescent="0.3">
      <c r="B18" s="116">
        <v>9</v>
      </c>
      <c r="C18" s="116">
        <f>'Presupuesto Integral'!K28</f>
        <v>0</v>
      </c>
      <c r="E18" s="106" t="s">
        <v>98</v>
      </c>
      <c r="F18" s="113"/>
      <c r="G18" s="112"/>
      <c r="H18" s="95"/>
      <c r="I18" s="95"/>
      <c r="J18" s="95"/>
    </row>
    <row r="19" spans="2:14" ht="19" x14ac:dyDescent="0.25">
      <c r="B19" s="116">
        <v>10</v>
      </c>
      <c r="C19" s="116">
        <f>'Presupuesto Integral'!L28</f>
        <v>0</v>
      </c>
      <c r="E19" s="2"/>
      <c r="F19" s="1"/>
      <c r="G19" s="100"/>
      <c r="H19" s="95"/>
      <c r="I19" s="95"/>
      <c r="J19" s="95"/>
    </row>
    <row r="20" spans="2:14" ht="19" x14ac:dyDescent="0.25">
      <c r="B20" s="116">
        <v>11</v>
      </c>
      <c r="C20" s="116">
        <f>'Presupuesto Integral'!M28</f>
        <v>0</v>
      </c>
      <c r="G20" s="112"/>
      <c r="H20" s="95"/>
      <c r="I20" s="95"/>
      <c r="J20" s="95"/>
    </row>
    <row r="21" spans="2:14" ht="19" x14ac:dyDescent="0.25">
      <c r="B21" s="116">
        <v>12</v>
      </c>
      <c r="C21" s="116">
        <f>'Presupuesto Integral'!N28</f>
        <v>0</v>
      </c>
      <c r="G21" s="1"/>
      <c r="H21" s="100"/>
    </row>
  </sheetData>
  <mergeCells count="10">
    <mergeCell ref="A2:A3"/>
    <mergeCell ref="C2:C3"/>
    <mergeCell ref="F2:F3"/>
    <mergeCell ref="I2:I3"/>
    <mergeCell ref="L2:L3"/>
    <mergeCell ref="N2:N3"/>
    <mergeCell ref="L6:M6"/>
    <mergeCell ref="H15:N17"/>
    <mergeCell ref="H9:I9"/>
    <mergeCell ref="H11:J13"/>
  </mergeCells>
  <conditionalFormatting sqref="H11:J13">
    <cfRule type="cellIs" priority="1" operator="equal">
      <formula>"Proyecto no Evaluado"</formula>
    </cfRule>
    <cfRule type="cellIs" dxfId="1" priority="2" operator="equal">
      <formula>"El proyecto no satisface la tasa exigida, no se aconseja realizar el proyecto"</formula>
    </cfRule>
    <cfRule type="cellIs" dxfId="0" priority="3" operator="equal">
      <formula>"El proyecto satisface la tasa exigida, se aconseja realizar el proyecto"</formula>
    </cfRule>
  </conditionalFormatting>
  <hyperlinks>
    <hyperlink ref="C2" r:id="rId1" location="Inversión_Inicial!A1" display="applewebdata://B757CE31-D1A8-4307-BE12-0AA6BC17EE8B/ - Inversión_Inicial!A1" xr:uid="{F1C7E76E-C40B-5347-958F-4810E2D4AC13}"/>
    <hyperlink ref="F2" r:id="rId2" location="Punto_Equilibrio!A1" display="applewebdata://B757CE31-D1A8-4307-BE12-0AA6BC17EE8B/ - Punto_Equilibrio!A1" xr:uid="{87B6DAAE-64C9-DE4A-8BA1-49EDBC76FE54}"/>
    <hyperlink ref="I2" location="'Presupuesto de Ventas'!A1" display="'Presupuesto de Ventas'!A1" xr:uid="{F55BBE98-8CA2-6644-B970-8D4321B89C6A}"/>
    <hyperlink ref="L2" location="'Presupuesto Integral'!A1" display="'Presupuesto Integral'!A1" xr:uid="{94CF0239-D4C0-3B4F-8B93-1B231AD219F3}"/>
    <hyperlink ref="N2" location="'Presupuesto Integral'!A1" display="'Presupuesto Integral'!A1" xr:uid="{FC1093B4-A5DB-C845-A449-2C46908D3C21}"/>
    <hyperlink ref="A2" r:id="rId3" location="Inversión_Inicial!A1" display="applewebdata://B757CE31-D1A8-4307-BE12-0AA6BC17EE8B/ - Inversión_Inicial!A1" xr:uid="{2351F1AA-FF86-6741-9AEC-E86BF87D5E4E}"/>
    <hyperlink ref="N2:N3" location="Evaluación_Financiera!A1" display="Paso 6 Evaluación Financiera" xr:uid="{64328BA6-E463-034B-A772-8527DF42553F}"/>
    <hyperlink ref="A2:A3" location="Inversión_Inicial!A1" display="Paso 1 Inversión" xr:uid="{8A37F74C-A120-5D4C-8447-B77CCF5EACD7}"/>
    <hyperlink ref="C2:C3" location="Costos_Operativos!A1" display="Paso  2 Costos" xr:uid="{78E3532C-735A-3546-A5D7-3710303A13F8}"/>
    <hyperlink ref="F2:F3" location="Punto_Equilibrio!A1" display="Paso 3 Equilibrio" xr:uid="{C0000DFE-A8CA-174A-973B-ABF805CC5602}"/>
  </hyperlinks>
  <pageMargins left="0.7" right="0.7" top="0.75" bottom="0.75" header="0.3" footer="0.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Inversión_Inicial</vt:lpstr>
      <vt:lpstr>Costos_Operativos</vt:lpstr>
      <vt:lpstr>Punto_Equilibrio</vt:lpstr>
      <vt:lpstr>Graficar Punto de Equilibrio</vt:lpstr>
      <vt:lpstr>Presupuesto de Ventas</vt:lpstr>
      <vt:lpstr>Presupuesto Integral</vt:lpstr>
      <vt:lpstr>Evaluación_Financiera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Montero</dc:creator>
  <cp:lastModifiedBy>Julián Montero</cp:lastModifiedBy>
  <dcterms:created xsi:type="dcterms:W3CDTF">2018-11-02T12:49:36Z</dcterms:created>
  <dcterms:modified xsi:type="dcterms:W3CDTF">2020-10-04T19:55:18Z</dcterms:modified>
</cp:coreProperties>
</file>