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440" windowWidth="20780" windowHeight="16080" activeTab="0"/>
  </bookViews>
  <sheets>
    <sheet name="Mínimos Cuadrados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<sst xmlns="http://schemas.openxmlformats.org/spreadsheetml/2006/main" count="18" uniqueCount="16">
  <si>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Año</t>
  </si>
  <si>
    <t>X</t>
  </si>
  <si>
    <t>x2</t>
  </si>
  <si>
    <t>X.Y</t>
  </si>
  <si>
    <t>Pronósticos</t>
  </si>
  <si>
    <t>Sumatoria:</t>
  </si>
  <si>
    <t>Pronósticos de la Demanda</t>
  </si>
  <si>
    <t>Serie Impar</t>
  </si>
  <si>
    <t>Serie par</t>
  </si>
  <si>
    <t>Método Mínimos cuadrados</t>
  </si>
  <si>
    <t>=</t>
  </si>
  <si>
    <t>Ventas</t>
  </si>
  <si>
    <t>www.aprendizajeactivo.com.ar</t>
  </si>
  <si>
    <t>X =</t>
  </si>
  <si>
    <t>N =</t>
  </si>
  <si>
    <t>Pronóstico Función Excel =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</si>
</sst>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0.0%"/>
  </numFmts>
  <fonts count="65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15"/>
      <name val="Arial"/>
      <family val="2"/>
    </font>
    <font>
      <u val="single"/>
      <sz val="10"/>
      <color indexed="3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Lucida Sans Unicod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Lucida Sans Unicode"/>
      <family val="0"/>
    </font>
    <font>
      <u val="single"/>
      <sz val="12"/>
      <color indexed="15"/>
      <name val="Arial"/>
      <family val="2"/>
    </font>
    <font>
      <sz val="12"/>
      <color indexed="8"/>
      <name val="Arial"/>
      <family val="2"/>
    </font>
    <font>
      <sz val="12"/>
      <color indexed="13"/>
      <name val="Arial"/>
      <family val="2"/>
    </font>
    <font>
      <sz val="14"/>
      <color indexed="8"/>
      <name val="Calibri"/>
      <family val="2"/>
    </font>
    <font>
      <sz val="12"/>
      <color indexed="10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Lucida Sans Unico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sz val="14"/>
      <color theme="1"/>
      <name val="Calibri"/>
      <family val="2"/>
    </font>
    <font>
      <b/>
      <sz val="12"/>
      <color rgb="FFFFFFFF"/>
      <name val="Lucida Sans Unicode"/>
      <family val="0"/>
    </font>
    <font>
      <u val="single"/>
      <sz val="12"/>
      <color theme="1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E0E8"/>
        <bgColor indexed="64"/>
      </patternFill>
    </fill>
    <fill>
      <patternFill patternType="solid">
        <fgColor rgb="FFE8F0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DA2B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6" fillId="33" borderId="10" xfId="0" applyFont="1" applyFill="1" applyBorder="1" applyAlignment="1">
      <alignment horizontal="center" vertical="center" wrapText="1" readingOrder="1"/>
    </xf>
    <xf numFmtId="0" fontId="56" fillId="33" borderId="11" xfId="0" applyFont="1" applyFill="1" applyBorder="1" applyAlignment="1">
      <alignment horizontal="center" vertical="center" wrapText="1" readingOrder="1"/>
    </xf>
    <xf numFmtId="0" fontId="56" fillId="34" borderId="10" xfId="0" applyFont="1" applyFill="1" applyBorder="1" applyAlignment="1">
      <alignment horizontal="center" vertical="center" wrapText="1" readingOrder="1"/>
    </xf>
    <xf numFmtId="0" fontId="56" fillId="34" borderId="11" xfId="0" applyFont="1" applyFill="1" applyBorder="1" applyAlignment="1">
      <alignment horizontal="center" vertical="center" wrapText="1" readingOrder="1"/>
    </xf>
    <xf numFmtId="0" fontId="56" fillId="33" borderId="12" xfId="0" applyFont="1" applyFill="1" applyBorder="1" applyAlignment="1">
      <alignment horizontal="center" vertical="center" wrapText="1" readingOrder="1"/>
    </xf>
    <xf numFmtId="0" fontId="56" fillId="33" borderId="13" xfId="0" applyFont="1" applyFill="1" applyBorder="1" applyAlignment="1">
      <alignment horizontal="center" vertical="center" wrapText="1" readingOrder="1"/>
    </xf>
    <xf numFmtId="0" fontId="5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3" fontId="57" fillId="0" borderId="15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7" fillId="0" borderId="16" xfId="0" applyFont="1" applyBorder="1" applyAlignment="1">
      <alignment horizontal="center"/>
    </xf>
    <xf numFmtId="0" fontId="57" fillId="19" borderId="10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7" fillId="19" borderId="24" xfId="0" applyFont="1" applyFill="1" applyBorder="1" applyAlignment="1">
      <alignment horizontal="center"/>
    </xf>
    <xf numFmtId="0" fontId="57" fillId="19" borderId="18" xfId="0" applyFont="1" applyFill="1" applyBorder="1" applyAlignment="1">
      <alignment/>
    </xf>
    <xf numFmtId="0" fontId="57" fillId="19" borderId="11" xfId="0" applyFont="1" applyFill="1" applyBorder="1" applyAlignment="1">
      <alignment/>
    </xf>
    <xf numFmtId="0" fontId="57" fillId="19" borderId="12" xfId="0" applyFont="1" applyFill="1" applyBorder="1" applyAlignment="1">
      <alignment horizontal="center"/>
    </xf>
    <xf numFmtId="0" fontId="57" fillId="19" borderId="13" xfId="0" applyFont="1" applyFill="1" applyBorder="1" applyAlignment="1">
      <alignment/>
    </xf>
    <xf numFmtId="0" fontId="57" fillId="0" borderId="25" xfId="0" applyFont="1" applyFill="1" applyBorder="1" applyAlignment="1">
      <alignment horizontal="center"/>
    </xf>
    <xf numFmtId="0" fontId="57" fillId="0" borderId="2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3" fontId="59" fillId="36" borderId="11" xfId="0" applyNumberFormat="1" applyFont="1" applyFill="1" applyBorder="1" applyAlignment="1">
      <alignment/>
    </xf>
    <xf numFmtId="0" fontId="0" fillId="0" borderId="13" xfId="0" applyBorder="1" applyAlignment="1">
      <alignment/>
    </xf>
    <xf numFmtId="3" fontId="60" fillId="37" borderId="27" xfId="0" applyNumberFormat="1" applyFont="1" applyFill="1" applyBorder="1" applyAlignment="1">
      <alignment/>
    </xf>
    <xf numFmtId="180" fontId="61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/>
    </xf>
    <xf numFmtId="4" fontId="61" fillId="0" borderId="27" xfId="0" applyNumberFormat="1" applyFont="1" applyBorder="1" applyAlignment="1">
      <alignment vertical="center"/>
    </xf>
    <xf numFmtId="0" fontId="62" fillId="38" borderId="24" xfId="0" applyFont="1" applyFill="1" applyBorder="1" applyAlignment="1">
      <alignment horizontal="center" vertical="center" wrapText="1" readingOrder="1"/>
    </xf>
    <xf numFmtId="0" fontId="62" fillId="38" borderId="18" xfId="0" applyFont="1" applyFill="1" applyBorder="1" applyAlignment="1">
      <alignment horizontal="center" vertical="center" wrapText="1" readingOrder="1"/>
    </xf>
    <xf numFmtId="0" fontId="63" fillId="0" borderId="0" xfId="45" applyFont="1" applyAlignment="1">
      <alignment horizontal="center"/>
    </xf>
    <xf numFmtId="0" fontId="5" fillId="0" borderId="0" xfId="0" applyFont="1" applyAlignment="1">
      <alignment horizontal="right"/>
    </xf>
    <xf numFmtId="3" fontId="64" fillId="39" borderId="11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Ventas reales y l?nea de tendencia</a:t>
            </a:r>
          </a:p>
        </c:rich>
      </c:tx>
      <c:layout>
        <c:manualLayout>
          <c:xMode val="factor"/>
          <c:yMode val="factor"/>
          <c:x val="0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525"/>
          <c:w val="0.734"/>
          <c:h val="0.870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'Mínimos Cuadrados'!$B$5</c:f>
              <c:strCache>
                <c:ptCount val="1"/>
                <c:pt idx="0">
                  <c:v>Ventas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'Mínimos Cuadrados'!$A$6:$A$13</c:f>
              <c:numCache/>
            </c:numRef>
          </c:xVal>
          <c:yVal>
            <c:numRef>
              <c:f>'Mínimos Cuadrados'!$B$6:$B$13</c:f>
              <c:numCache/>
            </c:numRef>
          </c:yVal>
          <c:smooth val="0"/>
        </c:ser>
        <c:ser>
          <c:idx val="4"/>
          <c:order val="1"/>
          <c:tx>
            <c:strRef>
              <c:f>'Mínimos Cuadrados'!$F$5</c:f>
              <c:strCache>
                <c:ptCount val="1"/>
                <c:pt idx="0">
                  <c:v>Pron?sticos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'Mínimos Cuadrados'!$A$6:$A$14</c:f>
              <c:numCache/>
            </c:numRef>
          </c:xVal>
          <c:yVal>
            <c:numRef>
              <c:f>'Mínimos Cuadrados'!$F$6:$F$14</c:f>
              <c:numCache/>
            </c:numRef>
          </c:yVal>
          <c:smooth val="0"/>
        </c:ser>
        <c:axId val="14427887"/>
        <c:axId val="62742120"/>
      </c:scatterChart>
      <c:valAx>
        <c:axId val="144278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42120"/>
        <c:crosses val="autoZero"/>
        <c:crossBetween val="midCat"/>
        <c:dispUnits/>
      </c:valAx>
      <c:valAx>
        <c:axId val="62742120"/>
        <c:scaling>
          <c:orientation val="minMax"/>
          <c:min val="1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278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25"/>
          <c:y val="0.5185"/>
          <c:w val="0.22675"/>
          <c:h val="0.1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6</xdr:row>
      <xdr:rowOff>161925</xdr:rowOff>
    </xdr:from>
    <xdr:to>
      <xdr:col>17</xdr:col>
      <xdr:colOff>190500</xdr:colOff>
      <xdr:row>20</xdr:row>
      <xdr:rowOff>123825</xdr:rowOff>
    </xdr:to>
    <xdr:graphicFrame>
      <xdr:nvGraphicFramePr>
        <xdr:cNvPr id="1" name="Gráfico 2"/>
        <xdr:cNvGraphicFramePr/>
      </xdr:nvGraphicFramePr>
      <xdr:xfrm>
        <a:off x="5962650" y="1581150"/>
        <a:ext cx="40576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rendizajeactivo.com.ar/" TargetMode="External" /><Relationship Id="rId2" Type="http://schemas.openxmlformats.org/officeDocument/2006/relationships/hyperlink" Target="http://www.aprendizajeactivo.com.ar/" TargetMode="External" /><Relationship Id="rId3" Type="http://schemas.openxmlformats.org/officeDocument/2006/relationships/hyperlink" Target="http://www.aprendizajeactivo.com.ar/" TargetMode="External" /><Relationship Id="rId4" Type="http://schemas.openxmlformats.org/officeDocument/2006/relationships/hyperlink" Target="http://www.aprendizajeactivo.com.ar/" TargetMode="External" /><Relationship Id="rId5" Type="http://schemas.openxmlformats.org/officeDocument/2006/relationships/hyperlink" Target="http://www.aprendizajeactivo.com.ar/" TargetMode="External" /><Relationship Id="rId6" Type="http://schemas.openxmlformats.org/officeDocument/2006/relationships/hyperlink" Target="http://www.aprendizajeactivo.com.ar/" TargetMode="External" /><Relationship Id="rId7" Type="http://schemas.openxmlformats.org/officeDocument/2006/relationships/hyperlink" Target="http://www.aprendizajeactivo.com.ar/" TargetMode="External" /><Relationship Id="rId8" Type="http://schemas.openxmlformats.org/officeDocument/2006/relationships/hyperlink" Target="http://www.aprendizajeactivo.com.ar/" TargetMode="External" /><Relationship Id="rId9" Type="http://schemas.openxmlformats.org/officeDocument/2006/relationships/oleObject" Target="../embeddings/oleObject_0_0.bin" /><Relationship Id="rId10" Type="http://schemas.openxmlformats.org/officeDocument/2006/relationships/oleObject" Target="../embeddings/oleObject_0_1.bin" /><Relationship Id="rId11" Type="http://schemas.openxmlformats.org/officeDocument/2006/relationships/oleObject" Target="../embeddings/oleObject_0_2.bin" /><Relationship Id="rId12" Type="http://schemas.openxmlformats.org/officeDocument/2006/relationships/oleObject" Target="../embeddings/oleObject_0_3.bin" /><Relationship Id="rId13" Type="http://schemas.openxmlformats.org/officeDocument/2006/relationships/oleObject" Target="../embeddings/oleObject_0_4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50" zoomScaleNormal="150" zoomScalePageLayoutView="0" workbookViewId="0" topLeftCell="A1">
      <selection activeCell="H20" sqref="H20"/>
    </sheetView>
  </sheetViews>
  <sheetFormatPr defaultColWidth="11.421875" defaultRowHeight="12.75"/>
  <cols>
    <col min="1" max="1" width="9.140625" style="8" customWidth="1"/>
    <col min="2" max="2" width="10.8515625" style="0" customWidth="1"/>
    <col min="3" max="4" width="5.8515625" style="8" customWidth="1"/>
    <col min="5" max="5" width="11.28125" style="0" customWidth="1"/>
    <col min="6" max="6" width="11.00390625" style="0" customWidth="1"/>
    <col min="7" max="7" width="14.421875" style="2" customWidth="1"/>
    <col min="8" max="8" width="5.28125" style="1" customWidth="1"/>
    <col min="9" max="9" width="12.8515625" style="0" customWidth="1"/>
    <col min="10" max="10" width="7.00390625" style="2" customWidth="1"/>
    <col min="11" max="11" width="8.00390625" style="0" customWidth="1"/>
    <col min="12" max="13" width="6.8515625" style="0" customWidth="1"/>
    <col min="14" max="14" width="7.00390625" style="0" customWidth="1"/>
    <col min="15" max="16" width="6.8515625" style="0" customWidth="1"/>
  </cols>
  <sheetData>
    <row r="1" spans="1:16" ht="18">
      <c r="A1" s="21" t="s">
        <v>6</v>
      </c>
      <c r="B1" s="7"/>
      <c r="L1" s="50" t="s">
        <v>7</v>
      </c>
      <c r="M1" s="51"/>
      <c r="N1" s="10"/>
      <c r="O1" s="50" t="s">
        <v>8</v>
      </c>
      <c r="P1" s="51"/>
    </row>
    <row r="2" spans="1:16" ht="18">
      <c r="A2" s="21" t="s">
        <v>9</v>
      </c>
      <c r="B2" s="7"/>
      <c r="K2" s="18" t="s">
        <v>13</v>
      </c>
      <c r="L2" s="11">
        <v>1</v>
      </c>
      <c r="M2" s="12">
        <v>-2</v>
      </c>
      <c r="N2" s="10"/>
      <c r="O2" s="11">
        <v>1</v>
      </c>
      <c r="P2" s="12">
        <v>-5</v>
      </c>
    </row>
    <row r="3" spans="1:16" ht="18" customHeight="1">
      <c r="A3" s="52" t="s">
        <v>12</v>
      </c>
      <c r="B3" s="52"/>
      <c r="C3" s="52"/>
      <c r="D3" s="52"/>
      <c r="L3" s="13">
        <v>2</v>
      </c>
      <c r="M3" s="14">
        <v>-1</v>
      </c>
      <c r="N3" s="10"/>
      <c r="O3" s="13">
        <v>2</v>
      </c>
      <c r="P3" s="14">
        <v>-3</v>
      </c>
    </row>
    <row r="4" spans="12:16" ht="21" thickBot="1">
      <c r="L4" s="11">
        <v>3</v>
      </c>
      <c r="M4" s="12">
        <v>0</v>
      </c>
      <c r="N4" s="10"/>
      <c r="O4" s="11">
        <v>3</v>
      </c>
      <c r="P4" s="12">
        <v>-1</v>
      </c>
    </row>
    <row r="5" spans="1:16" ht="21" thickBot="1">
      <c r="A5" s="32" t="s">
        <v>0</v>
      </c>
      <c r="B5" s="33" t="s">
        <v>11</v>
      </c>
      <c r="C5" s="24" t="s">
        <v>1</v>
      </c>
      <c r="D5" s="24" t="s">
        <v>2</v>
      </c>
      <c r="E5" s="24" t="s">
        <v>3</v>
      </c>
      <c r="F5" s="25" t="s">
        <v>4</v>
      </c>
      <c r="G5" s="4"/>
      <c r="L5" s="13">
        <v>4</v>
      </c>
      <c r="M5" s="14">
        <v>1</v>
      </c>
      <c r="N5" s="10"/>
      <c r="O5" s="13">
        <v>4</v>
      </c>
      <c r="P5" s="14">
        <v>1</v>
      </c>
    </row>
    <row r="6" spans="1:16" ht="15.75" customHeight="1" thickBot="1">
      <c r="A6" s="34">
        <v>2004</v>
      </c>
      <c r="B6" s="35">
        <v>1585723</v>
      </c>
      <c r="C6" s="31">
        <v>-7</v>
      </c>
      <c r="D6" s="19">
        <f>POWER(C6,2)</f>
        <v>49</v>
      </c>
      <c r="E6" s="19">
        <f>C6*B6</f>
        <v>-11100061</v>
      </c>
      <c r="F6" s="44">
        <f aca="true" t="shared" si="0" ref="F6:F13">$I$11+$I$15*C6</f>
        <v>1749940.3333333333</v>
      </c>
      <c r="G6" s="4"/>
      <c r="L6" s="15">
        <v>5</v>
      </c>
      <c r="M6" s="16">
        <v>2</v>
      </c>
      <c r="N6" s="10"/>
      <c r="O6" s="15">
        <v>5</v>
      </c>
      <c r="P6" s="16">
        <v>3</v>
      </c>
    </row>
    <row r="7" spans="1:9" ht="18.75" customHeight="1" thickBot="1">
      <c r="A7" s="23">
        <v>2005</v>
      </c>
      <c r="B7" s="36">
        <v>1876207</v>
      </c>
      <c r="C7" s="31">
        <v>-5</v>
      </c>
      <c r="D7" s="19">
        <f aca="true" t="shared" si="1" ref="D7:D14">POWER(C7,2)</f>
        <v>25</v>
      </c>
      <c r="E7" s="19">
        <f aca="true" t="shared" si="2" ref="E7:E13">C7*B7</f>
        <v>-9381035</v>
      </c>
      <c r="F7" s="44">
        <f t="shared" si="0"/>
        <v>1886128.6666666665</v>
      </c>
      <c r="G7" s="4"/>
      <c r="H7" s="41" t="s">
        <v>14</v>
      </c>
      <c r="I7" s="48">
        <v>8</v>
      </c>
    </row>
    <row r="8" spans="1:7" ht="15.75" customHeight="1">
      <c r="A8" s="23">
        <v>2006</v>
      </c>
      <c r="B8" s="36">
        <v>2146686</v>
      </c>
      <c r="C8" s="31">
        <v>-3</v>
      </c>
      <c r="D8" s="19">
        <f t="shared" si="1"/>
        <v>9</v>
      </c>
      <c r="E8" s="19">
        <f t="shared" si="2"/>
        <v>-6440058</v>
      </c>
      <c r="F8" s="44">
        <f t="shared" si="0"/>
        <v>2022317</v>
      </c>
      <c r="G8" s="4"/>
    </row>
    <row r="9" spans="1:7" ht="15.75" customHeight="1">
      <c r="A9" s="23">
        <v>2007</v>
      </c>
      <c r="B9" s="36">
        <v>2376518</v>
      </c>
      <c r="C9" s="31">
        <v>-1</v>
      </c>
      <c r="D9" s="19">
        <f t="shared" si="1"/>
        <v>1</v>
      </c>
      <c r="E9" s="19">
        <f t="shared" si="2"/>
        <v>-2376518</v>
      </c>
      <c r="F9" s="44">
        <f t="shared" si="0"/>
        <v>2158505.3333333335</v>
      </c>
      <c r="G9" s="4"/>
    </row>
    <row r="10" spans="1:7" ht="15.75" customHeight="1" thickBot="1">
      <c r="A10" s="23">
        <v>2008</v>
      </c>
      <c r="B10" s="36">
        <v>2404971</v>
      </c>
      <c r="C10" s="31">
        <v>1</v>
      </c>
      <c r="D10" s="19">
        <f t="shared" si="1"/>
        <v>1</v>
      </c>
      <c r="E10" s="19">
        <f t="shared" si="2"/>
        <v>2404971</v>
      </c>
      <c r="F10" s="44">
        <f t="shared" si="0"/>
        <v>2294693.6666666665</v>
      </c>
      <c r="G10" s="4"/>
    </row>
    <row r="11" spans="1:9" ht="15.75" customHeight="1" thickBot="1">
      <c r="A11" s="23">
        <v>2009</v>
      </c>
      <c r="B11" s="36">
        <v>2082599</v>
      </c>
      <c r="C11" s="31">
        <v>3</v>
      </c>
      <c r="D11" s="19">
        <f t="shared" si="1"/>
        <v>9</v>
      </c>
      <c r="E11" s="19">
        <f t="shared" si="2"/>
        <v>6247797</v>
      </c>
      <c r="F11" s="44">
        <f t="shared" si="0"/>
        <v>2430882</v>
      </c>
      <c r="G11" s="4"/>
      <c r="H11" s="26" t="s">
        <v>10</v>
      </c>
      <c r="I11" s="47">
        <f>B15/I7</f>
        <v>2226599.5</v>
      </c>
    </row>
    <row r="12" spans="1:9" ht="15.75" customHeight="1">
      <c r="A12" s="23">
        <v>2010</v>
      </c>
      <c r="B12" s="36">
        <v>2647960</v>
      </c>
      <c r="C12" s="31">
        <v>5</v>
      </c>
      <c r="D12" s="19">
        <f t="shared" si="1"/>
        <v>25</v>
      </c>
      <c r="E12" s="19">
        <f t="shared" si="2"/>
        <v>13239800</v>
      </c>
      <c r="F12" s="44">
        <f t="shared" si="0"/>
        <v>2567070.3333333335</v>
      </c>
      <c r="G12" s="4"/>
      <c r="I12" s="7"/>
    </row>
    <row r="13" spans="1:9" ht="15.75" customHeight="1" thickBot="1">
      <c r="A13" s="37">
        <v>2011</v>
      </c>
      <c r="B13" s="38">
        <v>2692132</v>
      </c>
      <c r="C13" s="31">
        <v>7</v>
      </c>
      <c r="D13" s="19">
        <f t="shared" si="1"/>
        <v>49</v>
      </c>
      <c r="E13" s="19">
        <f t="shared" si="2"/>
        <v>18844924</v>
      </c>
      <c r="F13" s="44">
        <f t="shared" si="0"/>
        <v>2703258.6666666665</v>
      </c>
      <c r="G13" s="4"/>
      <c r="I13" s="7"/>
    </row>
    <row r="14" spans="1:9" ht="15.75" customHeight="1" thickBot="1">
      <c r="A14" s="39">
        <v>2012</v>
      </c>
      <c r="B14" s="40"/>
      <c r="C14" s="29">
        <v>9</v>
      </c>
      <c r="D14" s="30"/>
      <c r="E14" s="43"/>
      <c r="F14" s="54">
        <f>$I$11+$I$15*C14</f>
        <v>2839447</v>
      </c>
      <c r="G14" s="4"/>
      <c r="I14" s="7"/>
    </row>
    <row r="15" spans="1:9" ht="21" thickBot="1">
      <c r="A15" s="22" t="s">
        <v>5</v>
      </c>
      <c r="B15" s="20">
        <f>SUM(B6:B13)</f>
        <v>17812796</v>
      </c>
      <c r="C15" s="20">
        <f>SUM(C6:C14)</f>
        <v>9</v>
      </c>
      <c r="D15" s="20">
        <f>SUM(D6:D14)</f>
        <v>168</v>
      </c>
      <c r="E15" s="20">
        <f>SUM(E6:E13)</f>
        <v>11439820</v>
      </c>
      <c r="F15" s="45"/>
      <c r="G15" s="4"/>
      <c r="H15" s="26" t="s">
        <v>10</v>
      </c>
      <c r="I15" s="49">
        <f>E15/D15</f>
        <v>68094.16666666667</v>
      </c>
    </row>
    <row r="16" spans="1:8" ht="12.75">
      <c r="A16" s="17"/>
      <c r="B16" s="5"/>
      <c r="C16" s="17"/>
      <c r="D16" s="17"/>
      <c r="E16" s="5"/>
      <c r="F16" s="5"/>
      <c r="G16" s="6"/>
      <c r="H16" s="3"/>
    </row>
    <row r="19" spans="5:8" ht="16.5" thickBot="1">
      <c r="E19" s="27"/>
      <c r="G19" s="10"/>
      <c r="H19" s="42"/>
    </row>
    <row r="20" spans="2:10" ht="16.5" thickBot="1">
      <c r="B20" s="53" t="s">
        <v>15</v>
      </c>
      <c r="C20" s="53"/>
      <c r="D20" s="53"/>
      <c r="E20" s="53"/>
      <c r="F20" s="46">
        <f>FORECAST(A14,B6:B13,A6:A13)</f>
        <v>2839447</v>
      </c>
      <c r="G20" s="10"/>
      <c r="H20" s="8"/>
      <c r="I20" s="2"/>
      <c r="J20"/>
    </row>
    <row r="21" spans="5:6" ht="18.75" customHeight="1">
      <c r="E21" s="28"/>
      <c r="F21" s="9"/>
    </row>
    <row r="22" spans="6:8" ht="15.75">
      <c r="F22" s="9"/>
      <c r="G22" s="10"/>
      <c r="H22" s="42"/>
    </row>
    <row r="23" spans="3:10" ht="15.75">
      <c r="C23" s="52" t="s">
        <v>12</v>
      </c>
      <c r="D23" s="52"/>
      <c r="E23" s="52"/>
      <c r="F23" s="52"/>
      <c r="G23" s="55"/>
      <c r="H23" s="56"/>
      <c r="I23" s="56"/>
      <c r="J23" s="56"/>
    </row>
    <row r="24" spans="7:8" ht="15.75">
      <c r="G24" s="10"/>
      <c r="H24" s="42"/>
    </row>
    <row r="25" spans="5:8" ht="15.75">
      <c r="E25" s="9"/>
      <c r="F25" s="9"/>
      <c r="G25" s="10"/>
      <c r="H25" s="42"/>
    </row>
  </sheetData>
  <sheetProtection/>
  <mergeCells count="6">
    <mergeCell ref="L1:M1"/>
    <mergeCell ref="O1:P1"/>
    <mergeCell ref="A3:D3"/>
    <mergeCell ref="B20:E20"/>
    <mergeCell ref="C23:F23"/>
    <mergeCell ref="H23:J23"/>
  </mergeCells>
  <hyperlinks>
    <hyperlink ref="A3" r:id="rId1" display="www.aprendizajeactivo.com.ar"/>
    <hyperlink ref="B3" r:id="rId2" display="http://www.aprendizajeactivo.com.ar/"/>
    <hyperlink ref="C3" r:id="rId3" display="http://www.aprendizajeactivo.com.ar/"/>
    <hyperlink ref="D3" r:id="rId4" display="http://www.aprendizajeactivo.com.ar/"/>
    <hyperlink ref="C23" r:id="rId5" display="www.aprendizajeactivo.com.ar"/>
    <hyperlink ref="D23" r:id="rId6" display="http://www.aprendizajeactivo.com.ar/"/>
    <hyperlink ref="E23" r:id="rId7" display="http://www.aprendizajeactivo.com.ar/"/>
    <hyperlink ref="F23" r:id="rId8" display="http://www.aprendizajeactivo.com.ar/"/>
  </hyperlinks>
  <printOptions/>
  <pageMargins left="0.75" right="0.75" top="1" bottom="1" header="0" footer="0"/>
  <pageSetup horizontalDpi="600" verticalDpi="600" orientation="portrait"/>
  <drawing r:id="rId15"/>
  <legacyDrawing r:id="rId14"/>
  <oleObjects>
    <oleObject progId="Equation.3" shapeId="46364695" r:id="rId9"/>
    <oleObject progId="Equation.3" shapeId="46365344" r:id="rId10"/>
    <oleObject progId="Equation.3" shapeId="242760" r:id="rId11"/>
    <oleObject progId="Equation.3" shapeId="444420" r:id="rId12"/>
    <oleObject progId="Equation.3" shapeId="445200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jmonte10</dc:creator>
  <cp:keywords/>
  <dc:description/>
  <cp:lastModifiedBy>Usuario de Microsoft Office</cp:lastModifiedBy>
  <dcterms:created xsi:type="dcterms:W3CDTF">2012-09-27T16:25:23Z</dcterms:created>
  <dcterms:modified xsi:type="dcterms:W3CDTF">2017-10-03T02:41:45Z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